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deri\Dropbox\COH\"/>
    </mc:Choice>
  </mc:AlternateContent>
  <xr:revisionPtr revIDLastSave="0" documentId="13_ncr:1_{F25379E9-575E-4884-80EF-513BE679A661}" xr6:coauthVersionLast="45" xr6:coauthVersionMax="45" xr10:uidLastSave="{00000000-0000-0000-0000-000000000000}"/>
  <bookViews>
    <workbookView xWindow="-108" yWindow="-108" windowWidth="23256" windowHeight="11964" xr2:uid="{1A56DA8D-1935-4B08-8647-1A237BD7EAE5}"/>
  </bookViews>
  <sheets>
    <sheet name="First Conversion" sheetId="1" r:id="rId1"/>
    <sheet name="Second Conversion" sheetId="2" r:id="rId2"/>
    <sheet name="Final Conversion" sheetId="3" r:id="rId3"/>
    <sheet name="P&amp;L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5" i="4" l="1"/>
  <c r="AD229" i="2" l="1"/>
  <c r="AC229" i="2"/>
  <c r="AB229" i="2"/>
  <c r="AD216" i="2"/>
  <c r="AC216" i="2"/>
  <c r="AB216" i="2"/>
  <c r="AD206" i="2"/>
  <c r="AC206" i="2"/>
  <c r="AB206" i="2"/>
  <c r="AD198" i="2"/>
  <c r="AC198" i="2"/>
  <c r="AB198" i="2"/>
  <c r="AD195" i="2"/>
  <c r="AC195" i="2"/>
  <c r="AB195" i="2"/>
  <c r="AD185" i="2"/>
  <c r="AC185" i="2"/>
  <c r="AB185" i="2"/>
  <c r="AD165" i="2"/>
  <c r="AC165" i="2"/>
  <c r="AB165" i="2"/>
  <c r="AD161" i="2"/>
  <c r="AC161" i="2"/>
  <c r="AB161" i="2"/>
  <c r="AD148" i="2"/>
  <c r="AC148" i="2"/>
  <c r="AB148" i="2"/>
  <c r="AD119" i="2"/>
  <c r="AC119" i="2"/>
  <c r="AB119" i="2"/>
  <c r="AD116" i="2"/>
  <c r="AC116" i="2"/>
  <c r="AB116" i="2"/>
  <c r="AD96" i="2"/>
  <c r="AC96" i="2"/>
  <c r="AB96" i="2"/>
  <c r="AD88" i="2"/>
  <c r="AC88" i="2"/>
  <c r="AB88" i="2"/>
  <c r="AD78" i="2"/>
  <c r="AC78" i="2"/>
  <c r="AB78" i="2"/>
  <c r="AD67" i="2"/>
  <c r="AC67" i="2"/>
  <c r="AB67" i="2"/>
  <c r="AD63" i="2"/>
  <c r="AC63" i="2"/>
  <c r="AB63" i="2"/>
  <c r="AD18" i="2"/>
  <c r="AC18" i="2"/>
  <c r="AB18" i="2"/>
  <c r="Z231" i="2"/>
  <c r="Y231" i="2"/>
  <c r="X231" i="2"/>
  <c r="Z230" i="2"/>
  <c r="Y230" i="2"/>
  <c r="X230" i="2"/>
  <c r="Z229" i="2"/>
  <c r="Y229" i="2"/>
  <c r="X229" i="2"/>
  <c r="Z219" i="2"/>
  <c r="Y219" i="2"/>
  <c r="X219" i="2"/>
  <c r="Z218" i="2"/>
  <c r="Y218" i="2"/>
  <c r="X218" i="2"/>
  <c r="Z217" i="2"/>
  <c r="Y217" i="2"/>
  <c r="X217" i="2"/>
  <c r="Z216" i="2"/>
  <c r="Y216" i="2"/>
  <c r="X216" i="2"/>
  <c r="Z208" i="2"/>
  <c r="Y208" i="2"/>
  <c r="X208" i="2"/>
  <c r="Z207" i="2"/>
  <c r="Y207" i="2"/>
  <c r="X207" i="2"/>
  <c r="Z206" i="2"/>
  <c r="Y206" i="2"/>
  <c r="X206" i="2"/>
  <c r="Z200" i="2"/>
  <c r="Y200" i="2"/>
  <c r="X200" i="2"/>
  <c r="Z199" i="2"/>
  <c r="Y199" i="2"/>
  <c r="X199" i="2"/>
  <c r="Z198" i="2"/>
  <c r="Y198" i="2"/>
  <c r="X198" i="2"/>
  <c r="Z197" i="2"/>
  <c r="Y197" i="2"/>
  <c r="X197" i="2"/>
  <c r="Z196" i="2"/>
  <c r="Y196" i="2"/>
  <c r="X196" i="2"/>
  <c r="Z195" i="2"/>
  <c r="Y195" i="2"/>
  <c r="X195" i="2"/>
  <c r="Z190" i="2"/>
  <c r="Y190" i="2"/>
  <c r="X190" i="2"/>
  <c r="Z189" i="2"/>
  <c r="Y189" i="2"/>
  <c r="X189" i="2"/>
  <c r="Z188" i="2"/>
  <c r="Y188" i="2"/>
  <c r="X188" i="2"/>
  <c r="Z187" i="2"/>
  <c r="Y187" i="2"/>
  <c r="X187" i="2"/>
  <c r="Z186" i="2"/>
  <c r="Y186" i="2"/>
  <c r="X186" i="2"/>
  <c r="Z185" i="2"/>
  <c r="Y185" i="2"/>
  <c r="X185" i="2"/>
  <c r="Z170" i="2"/>
  <c r="Y170" i="2"/>
  <c r="X170" i="2"/>
  <c r="Z169" i="2"/>
  <c r="Y169" i="2"/>
  <c r="X169" i="2"/>
  <c r="Z168" i="2"/>
  <c r="Y168" i="2"/>
  <c r="X168" i="2"/>
  <c r="Z167" i="2"/>
  <c r="Y167" i="2"/>
  <c r="X167" i="2"/>
  <c r="Z166" i="2"/>
  <c r="Y166" i="2"/>
  <c r="X166" i="2"/>
  <c r="Z165" i="2"/>
  <c r="Y165" i="2"/>
  <c r="X165" i="2"/>
  <c r="Z163" i="2"/>
  <c r="Y163" i="2"/>
  <c r="X163" i="2"/>
  <c r="Z162" i="2"/>
  <c r="Y162" i="2"/>
  <c r="X162" i="2"/>
  <c r="Z161" i="2"/>
  <c r="Y161" i="2"/>
  <c r="X161" i="2"/>
  <c r="Z152" i="2"/>
  <c r="Y152" i="2"/>
  <c r="X152" i="2"/>
  <c r="Z151" i="2"/>
  <c r="Y151" i="2"/>
  <c r="X151" i="2"/>
  <c r="Z150" i="2"/>
  <c r="Y150" i="2"/>
  <c r="X150" i="2"/>
  <c r="Z149" i="2"/>
  <c r="Y149" i="2"/>
  <c r="X149" i="2"/>
  <c r="Z148" i="2"/>
  <c r="Y148" i="2"/>
  <c r="X148" i="2"/>
  <c r="Z121" i="2"/>
  <c r="Y121" i="2"/>
  <c r="X121" i="2"/>
  <c r="Z120" i="2"/>
  <c r="Y120" i="2"/>
  <c r="X120" i="2"/>
  <c r="Z119" i="2"/>
  <c r="Y119" i="2"/>
  <c r="X119" i="2"/>
  <c r="Z118" i="2"/>
  <c r="Y118" i="2"/>
  <c r="X118" i="2"/>
  <c r="Z117" i="2"/>
  <c r="Y117" i="2"/>
  <c r="X117" i="2"/>
  <c r="Z116" i="2"/>
  <c r="Y116" i="2"/>
  <c r="X116" i="2"/>
  <c r="Z101" i="2"/>
  <c r="Y101" i="2"/>
  <c r="X101" i="2"/>
  <c r="Z100" i="2"/>
  <c r="Y100" i="2"/>
  <c r="X100" i="2"/>
  <c r="Z99" i="2"/>
  <c r="Y99" i="2"/>
  <c r="X99" i="2"/>
  <c r="Z98" i="2"/>
  <c r="Y98" i="2"/>
  <c r="X98" i="2"/>
  <c r="Z97" i="2"/>
  <c r="Y97" i="2"/>
  <c r="X97" i="2"/>
  <c r="Z96" i="2"/>
  <c r="Y96" i="2"/>
  <c r="X96" i="2"/>
  <c r="Z90" i="2"/>
  <c r="Y90" i="2"/>
  <c r="X90" i="2"/>
  <c r="Z89" i="2"/>
  <c r="Y89" i="2"/>
  <c r="X89" i="2"/>
  <c r="Z88" i="2"/>
  <c r="Y88" i="2"/>
  <c r="X88" i="2"/>
  <c r="Z83" i="2"/>
  <c r="Y83" i="2"/>
  <c r="X83" i="2"/>
  <c r="Z82" i="2"/>
  <c r="Y82" i="2"/>
  <c r="X82" i="2"/>
  <c r="Z81" i="2"/>
  <c r="Y81" i="2"/>
  <c r="X81" i="2"/>
  <c r="Z80" i="2"/>
  <c r="Y80" i="2"/>
  <c r="X80" i="2"/>
  <c r="Z79" i="2"/>
  <c r="Y79" i="2"/>
  <c r="X79" i="2"/>
  <c r="Z78" i="2"/>
  <c r="Y78" i="2"/>
  <c r="X78" i="2"/>
  <c r="Z69" i="2"/>
  <c r="Y69" i="2"/>
  <c r="X69" i="2"/>
  <c r="Z68" i="2"/>
  <c r="Y68" i="2"/>
  <c r="X68" i="2"/>
  <c r="Z67" i="2"/>
  <c r="Y67" i="2"/>
  <c r="X67" i="2"/>
  <c r="Z65" i="2"/>
  <c r="Y65" i="2"/>
  <c r="X65" i="2"/>
  <c r="Z64" i="2"/>
  <c r="Y64" i="2"/>
  <c r="X64" i="2"/>
  <c r="Z63" i="2"/>
  <c r="Y63" i="2"/>
  <c r="X63" i="2"/>
  <c r="Z20" i="2"/>
  <c r="Y20" i="2"/>
  <c r="X20" i="2"/>
  <c r="Z19" i="2"/>
  <c r="Y19" i="2"/>
  <c r="X19" i="2"/>
  <c r="Z18" i="2"/>
  <c r="Y18" i="2"/>
  <c r="X18" i="2"/>
  <c r="Z13" i="2"/>
  <c r="Y13" i="2"/>
  <c r="X13" i="2"/>
  <c r="Z12" i="2"/>
  <c r="Y12" i="2"/>
  <c r="X12" i="2"/>
  <c r="AD11" i="2"/>
  <c r="AB11" i="2"/>
  <c r="Z11" i="2"/>
  <c r="X11" i="2"/>
  <c r="AD229" i="1"/>
  <c r="AC229" i="1"/>
  <c r="AB229" i="1"/>
  <c r="AD226" i="1"/>
  <c r="AC226" i="1"/>
  <c r="AB226" i="1"/>
  <c r="AD221" i="1"/>
  <c r="AC221" i="1"/>
  <c r="AB221" i="1"/>
  <c r="AD216" i="1"/>
  <c r="AC216" i="1"/>
  <c r="AB216" i="1"/>
  <c r="AD209" i="1"/>
  <c r="AC209" i="1"/>
  <c r="AB209" i="1"/>
  <c r="AD206" i="1"/>
  <c r="AC206" i="1"/>
  <c r="AB206" i="1"/>
  <c r="AD201" i="1"/>
  <c r="AC201" i="1"/>
  <c r="AB201" i="1"/>
  <c r="AD198" i="1"/>
  <c r="AC198" i="1"/>
  <c r="AB198" i="1"/>
  <c r="AD195" i="1"/>
  <c r="AC195" i="1"/>
  <c r="AB195" i="1"/>
  <c r="AD191" i="1"/>
  <c r="AC191" i="1"/>
  <c r="AB191" i="1"/>
  <c r="AD185" i="1"/>
  <c r="AC185" i="1"/>
  <c r="AB185" i="1"/>
  <c r="AD178" i="1"/>
  <c r="AC178" i="1"/>
  <c r="AB178" i="1"/>
  <c r="AD173" i="1"/>
  <c r="AC173" i="1"/>
  <c r="AB173" i="1"/>
  <c r="AD165" i="1"/>
  <c r="AC165" i="1"/>
  <c r="AB165" i="1"/>
  <c r="AD161" i="1"/>
  <c r="AC161" i="1"/>
  <c r="AB161" i="1"/>
  <c r="AD153" i="1"/>
  <c r="AC153" i="1"/>
  <c r="AB153" i="1"/>
  <c r="AD148" i="1"/>
  <c r="AC148" i="1"/>
  <c r="AB148" i="1"/>
  <c r="AD142" i="1"/>
  <c r="AC142" i="1"/>
  <c r="AB142" i="1"/>
  <c r="AD135" i="1"/>
  <c r="AC135" i="1"/>
  <c r="AB135" i="1"/>
  <c r="AD130" i="1"/>
  <c r="AC130" i="1"/>
  <c r="AB130" i="1"/>
  <c r="AD124" i="1"/>
  <c r="AC124" i="1"/>
  <c r="AB124" i="1"/>
  <c r="AD119" i="1"/>
  <c r="AC119" i="1"/>
  <c r="AB119" i="1"/>
  <c r="AD116" i="1"/>
  <c r="AC116" i="1"/>
  <c r="AB116" i="1"/>
  <c r="AD107" i="1"/>
  <c r="AC107" i="1"/>
  <c r="AB107" i="1"/>
  <c r="AD102" i="1"/>
  <c r="AC102" i="1"/>
  <c r="AB102" i="1"/>
  <c r="AD96" i="1"/>
  <c r="AC96" i="1"/>
  <c r="AB96" i="1"/>
  <c r="AD92" i="1"/>
  <c r="AC92" i="1"/>
  <c r="AB92" i="1"/>
  <c r="AD88" i="1"/>
  <c r="AC88" i="1"/>
  <c r="AB88" i="1"/>
  <c r="AD84" i="1"/>
  <c r="AC84" i="1"/>
  <c r="AB84" i="1"/>
  <c r="AD78" i="1"/>
  <c r="AC78" i="1"/>
  <c r="AB78" i="1"/>
  <c r="AD71" i="1"/>
  <c r="AC71" i="1"/>
  <c r="AB71" i="1"/>
  <c r="AD67" i="1"/>
  <c r="AC67" i="1"/>
  <c r="AB67" i="1"/>
  <c r="AD63" i="1"/>
  <c r="AC63" i="1"/>
  <c r="AB63" i="1"/>
  <c r="AD57" i="1"/>
  <c r="AC57" i="1"/>
  <c r="AB57" i="1"/>
  <c r="AD50" i="1"/>
  <c r="AC50" i="1"/>
  <c r="AB50" i="1"/>
  <c r="AD39" i="1"/>
  <c r="AC39" i="1"/>
  <c r="AB39" i="1"/>
  <c r="AD35" i="1"/>
  <c r="AC35" i="1"/>
  <c r="AB35" i="1"/>
  <c r="AD29" i="1"/>
  <c r="AC29" i="1"/>
  <c r="AB29" i="1"/>
  <c r="AD26" i="1"/>
  <c r="AC26" i="1"/>
  <c r="AB26" i="1"/>
  <c r="AD21" i="1"/>
  <c r="AC21" i="1"/>
  <c r="AB21" i="1"/>
  <c r="AD18" i="1"/>
  <c r="AC18" i="1"/>
  <c r="AB18" i="1"/>
  <c r="AD14" i="1"/>
  <c r="AC14" i="1"/>
  <c r="AB14" i="1"/>
  <c r="AD11" i="1"/>
  <c r="AB11" i="1"/>
  <c r="Z231" i="1"/>
  <c r="Y231" i="1"/>
  <c r="X231" i="1"/>
  <c r="Z230" i="1"/>
  <c r="Y230" i="1"/>
  <c r="X230" i="1"/>
  <c r="Z229" i="1"/>
  <c r="Y229" i="1"/>
  <c r="X229" i="1"/>
  <c r="Z228" i="1"/>
  <c r="Y228" i="1"/>
  <c r="X228" i="1"/>
  <c r="Z227" i="1"/>
  <c r="Y227" i="1"/>
  <c r="X227" i="1"/>
  <c r="Z226" i="1"/>
  <c r="Y226" i="1"/>
  <c r="X226" i="1"/>
  <c r="Z224" i="1"/>
  <c r="Y224" i="1"/>
  <c r="X224" i="1"/>
  <c r="Z223" i="1"/>
  <c r="Y223" i="1"/>
  <c r="X223" i="1"/>
  <c r="Z222" i="1"/>
  <c r="Y222" i="1"/>
  <c r="X222" i="1"/>
  <c r="Z221" i="1"/>
  <c r="Y221" i="1"/>
  <c r="X221" i="1"/>
  <c r="Z219" i="1"/>
  <c r="Y219" i="1"/>
  <c r="X219" i="1"/>
  <c r="Z218" i="1"/>
  <c r="Y218" i="1"/>
  <c r="X218" i="1"/>
  <c r="Z217" i="1"/>
  <c r="Y217" i="1"/>
  <c r="X217" i="1"/>
  <c r="Z216" i="1"/>
  <c r="Y216" i="1"/>
  <c r="X216" i="1"/>
  <c r="Z214" i="1"/>
  <c r="Y214" i="1"/>
  <c r="X214" i="1"/>
  <c r="Z213" i="1"/>
  <c r="Y213" i="1"/>
  <c r="X213" i="1"/>
  <c r="Z212" i="1"/>
  <c r="Y212" i="1"/>
  <c r="X212" i="1"/>
  <c r="Z211" i="1"/>
  <c r="Y211" i="1"/>
  <c r="X211" i="1"/>
  <c r="Z210" i="1"/>
  <c r="Y210" i="1"/>
  <c r="X210" i="1"/>
  <c r="Z209" i="1"/>
  <c r="Y209" i="1"/>
  <c r="X209" i="1"/>
  <c r="Z208" i="1"/>
  <c r="Y208" i="1"/>
  <c r="X208" i="1"/>
  <c r="Z207" i="1"/>
  <c r="Y207" i="1"/>
  <c r="X207" i="1"/>
  <c r="Z206" i="1"/>
  <c r="Y206" i="1"/>
  <c r="X206" i="1"/>
  <c r="Z205" i="1"/>
  <c r="Y205" i="1"/>
  <c r="X205" i="1"/>
  <c r="Z204" i="1"/>
  <c r="Y204" i="1"/>
  <c r="X204" i="1"/>
  <c r="Z203" i="1"/>
  <c r="Y203" i="1"/>
  <c r="X203" i="1"/>
  <c r="Z202" i="1"/>
  <c r="Y202" i="1"/>
  <c r="X202" i="1"/>
  <c r="Z201" i="1"/>
  <c r="Y201" i="1"/>
  <c r="X201" i="1"/>
  <c r="Z200" i="1"/>
  <c r="Y200" i="1"/>
  <c r="X200" i="1"/>
  <c r="Z199" i="1"/>
  <c r="Y199" i="1"/>
  <c r="X199" i="1"/>
  <c r="Z198" i="1"/>
  <c r="Y198" i="1"/>
  <c r="X198" i="1"/>
  <c r="Z197" i="1"/>
  <c r="Y197" i="1"/>
  <c r="X197" i="1"/>
  <c r="Z196" i="1"/>
  <c r="Y196" i="1"/>
  <c r="X196" i="1"/>
  <c r="Z195" i="1"/>
  <c r="Y195" i="1"/>
  <c r="X195" i="1"/>
  <c r="Z194" i="1"/>
  <c r="Y194" i="1"/>
  <c r="X194" i="1"/>
  <c r="Z193" i="1"/>
  <c r="Y193" i="1"/>
  <c r="X193" i="1"/>
  <c r="Z192" i="1"/>
  <c r="Y192" i="1"/>
  <c r="X192" i="1"/>
  <c r="Z191" i="1"/>
  <c r="Y191" i="1"/>
  <c r="X191" i="1"/>
  <c r="Z190" i="1"/>
  <c r="Y190" i="1"/>
  <c r="X190" i="1"/>
  <c r="Z189" i="1"/>
  <c r="Y189" i="1"/>
  <c r="X189" i="1"/>
  <c r="Z188" i="1"/>
  <c r="Y188" i="1"/>
  <c r="X188" i="1"/>
  <c r="Z187" i="1"/>
  <c r="Y187" i="1"/>
  <c r="X187" i="1"/>
  <c r="Z186" i="1"/>
  <c r="Y186" i="1"/>
  <c r="X186" i="1"/>
  <c r="Z185" i="1"/>
  <c r="Y185" i="1"/>
  <c r="X185" i="1"/>
  <c r="Z183" i="1"/>
  <c r="Y183" i="1"/>
  <c r="X183" i="1"/>
  <c r="Z182" i="1"/>
  <c r="Y182" i="1"/>
  <c r="X182" i="1"/>
  <c r="Z181" i="1"/>
  <c r="Y181" i="1"/>
  <c r="X181" i="1"/>
  <c r="Z180" i="1"/>
  <c r="Y180" i="1"/>
  <c r="X180" i="1"/>
  <c r="Z179" i="1"/>
  <c r="Y179" i="1"/>
  <c r="X179" i="1"/>
  <c r="Z178" i="1"/>
  <c r="Y178" i="1"/>
  <c r="X178" i="1"/>
  <c r="Z177" i="1"/>
  <c r="Y177" i="1"/>
  <c r="X177" i="1"/>
  <c r="Z176" i="1"/>
  <c r="Y176" i="1"/>
  <c r="X176" i="1"/>
  <c r="Z175" i="1"/>
  <c r="Y175" i="1"/>
  <c r="X175" i="1"/>
  <c r="Z174" i="1"/>
  <c r="Y174" i="1"/>
  <c r="X174" i="1"/>
  <c r="Z173" i="1"/>
  <c r="Y173" i="1"/>
  <c r="X173" i="1"/>
  <c r="Z170" i="1"/>
  <c r="Y170" i="1"/>
  <c r="X170" i="1"/>
  <c r="Z169" i="1"/>
  <c r="Y169" i="1"/>
  <c r="X169" i="1"/>
  <c r="Z168" i="1"/>
  <c r="Y168" i="1"/>
  <c r="X168" i="1"/>
  <c r="Z167" i="1"/>
  <c r="Y167" i="1"/>
  <c r="X167" i="1"/>
  <c r="Z166" i="1"/>
  <c r="Y166" i="1"/>
  <c r="X166" i="1"/>
  <c r="Z165" i="1"/>
  <c r="Y165" i="1"/>
  <c r="X165" i="1"/>
  <c r="Z163" i="1"/>
  <c r="Y163" i="1"/>
  <c r="X163" i="1"/>
  <c r="Z162" i="1"/>
  <c r="Y162" i="1"/>
  <c r="X162" i="1"/>
  <c r="Z161" i="1"/>
  <c r="Y161" i="1"/>
  <c r="X161" i="1"/>
  <c r="Z158" i="1"/>
  <c r="Y158" i="1"/>
  <c r="X158" i="1"/>
  <c r="Z157" i="1"/>
  <c r="Y157" i="1"/>
  <c r="X157" i="1"/>
  <c r="Z156" i="1"/>
  <c r="Y156" i="1"/>
  <c r="X156" i="1"/>
  <c r="Z155" i="1"/>
  <c r="Y155" i="1"/>
  <c r="X155" i="1"/>
  <c r="Z154" i="1"/>
  <c r="Y154" i="1"/>
  <c r="X154" i="1"/>
  <c r="Z153" i="1"/>
  <c r="Y153" i="1"/>
  <c r="X153" i="1"/>
  <c r="Z152" i="1"/>
  <c r="Y152" i="1"/>
  <c r="X152" i="1"/>
  <c r="Z151" i="1"/>
  <c r="Y151" i="1"/>
  <c r="X151" i="1"/>
  <c r="Z150" i="1"/>
  <c r="Y150" i="1"/>
  <c r="X150" i="1"/>
  <c r="Z149" i="1"/>
  <c r="Y149" i="1"/>
  <c r="X149" i="1"/>
  <c r="Z148" i="1"/>
  <c r="Y148" i="1"/>
  <c r="X148" i="1"/>
  <c r="Z147" i="1"/>
  <c r="Y147" i="1"/>
  <c r="X147" i="1"/>
  <c r="Z146" i="1"/>
  <c r="Y146" i="1"/>
  <c r="X146" i="1"/>
  <c r="Z145" i="1"/>
  <c r="Y145" i="1"/>
  <c r="X145" i="1"/>
  <c r="Z144" i="1"/>
  <c r="Y144" i="1"/>
  <c r="X144" i="1"/>
  <c r="Z143" i="1"/>
  <c r="Y143" i="1"/>
  <c r="X143" i="1"/>
  <c r="Z142" i="1"/>
  <c r="Y142" i="1"/>
  <c r="X142" i="1"/>
  <c r="Z140" i="1"/>
  <c r="Y140" i="1"/>
  <c r="X140" i="1"/>
  <c r="Z139" i="1"/>
  <c r="Y139" i="1"/>
  <c r="X139" i="1"/>
  <c r="Z138" i="1"/>
  <c r="Y138" i="1"/>
  <c r="X138" i="1"/>
  <c r="Z137" i="1"/>
  <c r="Y137" i="1"/>
  <c r="X137" i="1"/>
  <c r="Z136" i="1"/>
  <c r="Y136" i="1"/>
  <c r="X136" i="1"/>
  <c r="Z135" i="1"/>
  <c r="Y135" i="1"/>
  <c r="X135" i="1"/>
  <c r="Z133" i="1"/>
  <c r="Y133" i="1"/>
  <c r="X133" i="1"/>
  <c r="Z132" i="1"/>
  <c r="Y132" i="1"/>
  <c r="X132" i="1"/>
  <c r="Z131" i="1"/>
  <c r="Y131" i="1"/>
  <c r="X131" i="1"/>
  <c r="Z130" i="1"/>
  <c r="Y130" i="1"/>
  <c r="X130" i="1"/>
  <c r="Z129" i="1"/>
  <c r="Y129" i="1"/>
  <c r="X129" i="1"/>
  <c r="Z128" i="1"/>
  <c r="Y128" i="1"/>
  <c r="X128" i="1"/>
  <c r="Z127" i="1"/>
  <c r="Y127" i="1"/>
  <c r="X127" i="1"/>
  <c r="Z126" i="1"/>
  <c r="Y126" i="1"/>
  <c r="X126" i="1"/>
  <c r="Z125" i="1"/>
  <c r="Y125" i="1"/>
  <c r="X125" i="1"/>
  <c r="Z124" i="1"/>
  <c r="Y124" i="1"/>
  <c r="X124" i="1"/>
  <c r="Z121" i="1"/>
  <c r="Y121" i="1"/>
  <c r="X121" i="1"/>
  <c r="Z120" i="1"/>
  <c r="Y120" i="1"/>
  <c r="X120" i="1"/>
  <c r="Z119" i="1"/>
  <c r="Y119" i="1"/>
  <c r="X119" i="1"/>
  <c r="Z118" i="1"/>
  <c r="Y118" i="1"/>
  <c r="X118" i="1"/>
  <c r="Z117" i="1"/>
  <c r="Y117" i="1"/>
  <c r="X117" i="1"/>
  <c r="Z116" i="1"/>
  <c r="Y116" i="1"/>
  <c r="X116" i="1"/>
  <c r="Z111" i="1"/>
  <c r="Y111" i="1"/>
  <c r="X111" i="1"/>
  <c r="Z110" i="1"/>
  <c r="Y110" i="1"/>
  <c r="X110" i="1"/>
  <c r="Z109" i="1"/>
  <c r="Y109" i="1"/>
  <c r="X109" i="1"/>
  <c r="Z108" i="1"/>
  <c r="Y108" i="1"/>
  <c r="X108" i="1"/>
  <c r="Z107" i="1"/>
  <c r="Y107" i="1"/>
  <c r="X107" i="1"/>
  <c r="Z106" i="1"/>
  <c r="Y106" i="1"/>
  <c r="X106" i="1"/>
  <c r="Z105" i="1"/>
  <c r="Y105" i="1"/>
  <c r="X105" i="1"/>
  <c r="Z104" i="1"/>
  <c r="Y104" i="1"/>
  <c r="X104" i="1"/>
  <c r="Z103" i="1"/>
  <c r="Y103" i="1"/>
  <c r="X103" i="1"/>
  <c r="Z102" i="1"/>
  <c r="Y102" i="1"/>
  <c r="X102" i="1"/>
  <c r="Z101" i="1"/>
  <c r="Y101" i="1"/>
  <c r="X101" i="1"/>
  <c r="Z100" i="1"/>
  <c r="Y100" i="1"/>
  <c r="X100" i="1"/>
  <c r="Z99" i="1"/>
  <c r="Y99" i="1"/>
  <c r="X99" i="1"/>
  <c r="Z98" i="1"/>
  <c r="Y98" i="1"/>
  <c r="X98" i="1"/>
  <c r="Z97" i="1"/>
  <c r="Y97" i="1"/>
  <c r="X97" i="1"/>
  <c r="Z96" i="1"/>
  <c r="Y96" i="1"/>
  <c r="X96" i="1"/>
  <c r="Z94" i="1"/>
  <c r="Y94" i="1"/>
  <c r="X94" i="1"/>
  <c r="Z93" i="1"/>
  <c r="Y93" i="1"/>
  <c r="X93" i="1"/>
  <c r="Z92" i="1"/>
  <c r="Y92" i="1"/>
  <c r="X92" i="1"/>
  <c r="Z90" i="1"/>
  <c r="Y90" i="1"/>
  <c r="X90" i="1"/>
  <c r="Z89" i="1"/>
  <c r="Y89" i="1"/>
  <c r="X89" i="1"/>
  <c r="Z88" i="1"/>
  <c r="Y88" i="1"/>
  <c r="X88" i="1"/>
  <c r="Z87" i="1"/>
  <c r="Y87" i="1"/>
  <c r="X87" i="1"/>
  <c r="Z86" i="1"/>
  <c r="Y86" i="1"/>
  <c r="X86" i="1"/>
  <c r="Z85" i="1"/>
  <c r="Y85" i="1"/>
  <c r="X85" i="1"/>
  <c r="Z84" i="1"/>
  <c r="Y84" i="1"/>
  <c r="X84" i="1"/>
  <c r="Z83" i="1"/>
  <c r="Y83" i="1"/>
  <c r="X83" i="1"/>
  <c r="Z82" i="1"/>
  <c r="Y82" i="1"/>
  <c r="X82" i="1"/>
  <c r="Z81" i="1"/>
  <c r="Y81" i="1"/>
  <c r="X81" i="1"/>
  <c r="Z80" i="1"/>
  <c r="Y80" i="1"/>
  <c r="X80" i="1"/>
  <c r="Z79" i="1"/>
  <c r="Y79" i="1"/>
  <c r="X79" i="1"/>
  <c r="Z78" i="1"/>
  <c r="Y78" i="1"/>
  <c r="X78" i="1"/>
  <c r="Z76" i="1"/>
  <c r="Y76" i="1"/>
  <c r="X76" i="1"/>
  <c r="Z75" i="1"/>
  <c r="Y75" i="1"/>
  <c r="X75" i="1"/>
  <c r="Z74" i="1"/>
  <c r="Y74" i="1"/>
  <c r="X74" i="1"/>
  <c r="Z73" i="1"/>
  <c r="Y73" i="1"/>
  <c r="X73" i="1"/>
  <c r="Z72" i="1"/>
  <c r="Y72" i="1"/>
  <c r="X72" i="1"/>
  <c r="Z71" i="1"/>
  <c r="Y71" i="1"/>
  <c r="X71" i="1"/>
  <c r="Z69" i="1"/>
  <c r="Y69" i="1"/>
  <c r="X69" i="1"/>
  <c r="Z68" i="1"/>
  <c r="Y68" i="1"/>
  <c r="X68" i="1"/>
  <c r="Z67" i="1"/>
  <c r="Y67" i="1"/>
  <c r="X67" i="1"/>
  <c r="Z65" i="1"/>
  <c r="Y65" i="1"/>
  <c r="X65" i="1"/>
  <c r="Z64" i="1"/>
  <c r="Y64" i="1"/>
  <c r="X64" i="1"/>
  <c r="Z63" i="1"/>
  <c r="Y63" i="1"/>
  <c r="X63" i="1"/>
  <c r="Z62" i="1"/>
  <c r="Y62" i="1"/>
  <c r="X62" i="1"/>
  <c r="Z61" i="1"/>
  <c r="Y61" i="1"/>
  <c r="X61" i="1"/>
  <c r="Z60" i="1"/>
  <c r="Y60" i="1"/>
  <c r="X60" i="1"/>
  <c r="Z59" i="1"/>
  <c r="Y59" i="1"/>
  <c r="X59" i="1"/>
  <c r="Z58" i="1"/>
  <c r="Y58" i="1"/>
  <c r="X58" i="1"/>
  <c r="Z57" i="1"/>
  <c r="Y57" i="1"/>
  <c r="X57" i="1"/>
  <c r="Z54" i="1"/>
  <c r="Y54" i="1"/>
  <c r="X54" i="1"/>
  <c r="Z53" i="1"/>
  <c r="Y53" i="1"/>
  <c r="X53" i="1"/>
  <c r="Z52" i="1"/>
  <c r="Y52" i="1"/>
  <c r="X52" i="1"/>
  <c r="Z51" i="1"/>
  <c r="Y51" i="1"/>
  <c r="X51" i="1"/>
  <c r="Z50" i="1"/>
  <c r="Y50" i="1"/>
  <c r="X50" i="1"/>
  <c r="Z44" i="1"/>
  <c r="Y44" i="1"/>
  <c r="X44" i="1"/>
  <c r="Z43" i="1"/>
  <c r="Y43" i="1"/>
  <c r="X43" i="1"/>
  <c r="Z42" i="1"/>
  <c r="Y42" i="1"/>
  <c r="X42" i="1"/>
  <c r="Z41" i="1"/>
  <c r="Y41" i="1"/>
  <c r="X41" i="1"/>
  <c r="Z40" i="1"/>
  <c r="Y40" i="1"/>
  <c r="X40" i="1"/>
  <c r="Z39" i="1"/>
  <c r="Y39" i="1"/>
  <c r="X39" i="1"/>
  <c r="Z37" i="1"/>
  <c r="Y37" i="1"/>
  <c r="X37" i="1"/>
  <c r="Z36" i="1"/>
  <c r="Y36" i="1"/>
  <c r="X36" i="1"/>
  <c r="Z35" i="1"/>
  <c r="Y35" i="1"/>
  <c r="X35" i="1"/>
  <c r="Z34" i="1"/>
  <c r="Y34" i="1"/>
  <c r="X34" i="1"/>
  <c r="Z33" i="1"/>
  <c r="Y33" i="1"/>
  <c r="X33" i="1"/>
  <c r="Z32" i="1"/>
  <c r="Y32" i="1"/>
  <c r="X32" i="1"/>
  <c r="Z31" i="1"/>
  <c r="Y31" i="1"/>
  <c r="X31" i="1"/>
  <c r="Z30" i="1"/>
  <c r="Y30" i="1"/>
  <c r="X30" i="1"/>
  <c r="Z29" i="1"/>
  <c r="Y29" i="1"/>
  <c r="X29" i="1"/>
  <c r="Z28" i="1"/>
  <c r="Y28" i="1"/>
  <c r="X28" i="1"/>
  <c r="Z27" i="1"/>
  <c r="Y27" i="1"/>
  <c r="X27" i="1"/>
  <c r="Z26" i="1"/>
  <c r="Y26" i="1"/>
  <c r="X26" i="1"/>
  <c r="Z25" i="1"/>
  <c r="Y25" i="1"/>
  <c r="X25" i="1"/>
  <c r="Z24" i="1"/>
  <c r="Y24" i="1"/>
  <c r="X24" i="1"/>
  <c r="Z23" i="1"/>
  <c r="Y23" i="1"/>
  <c r="X23" i="1"/>
  <c r="Z22" i="1"/>
  <c r="Y22" i="1"/>
  <c r="X22" i="1"/>
  <c r="Z21" i="1"/>
  <c r="Y21" i="1"/>
  <c r="X21" i="1"/>
  <c r="Z20" i="1"/>
  <c r="Y20" i="1"/>
  <c r="X20" i="1"/>
  <c r="Z19" i="1"/>
  <c r="Y19" i="1"/>
  <c r="X19" i="1"/>
  <c r="Z18" i="1"/>
  <c r="Y18" i="1"/>
  <c r="X18" i="1"/>
  <c r="Z17" i="1"/>
  <c r="Y17" i="1"/>
  <c r="X17" i="1"/>
  <c r="Z16" i="1"/>
  <c r="Y16" i="1"/>
  <c r="X16" i="1"/>
  <c r="Z15" i="1"/>
  <c r="Y15" i="1"/>
  <c r="X15" i="1"/>
  <c r="Z14" i="1"/>
  <c r="Y14" i="1"/>
  <c r="X14" i="1"/>
  <c r="Z13" i="1"/>
  <c r="Y13" i="1"/>
  <c r="X13" i="1"/>
  <c r="Z12" i="1"/>
  <c r="Y12" i="1"/>
  <c r="X12" i="1"/>
  <c r="Z11" i="1"/>
  <c r="X11" i="1"/>
  <c r="AC11" i="2"/>
  <c r="Y11" i="2"/>
  <c r="AC3" i="2"/>
  <c r="Y3" i="2"/>
  <c r="AC11" i="1"/>
  <c r="Y11" i="1"/>
  <c r="AC4" i="2" l="1"/>
  <c r="AC6" i="2" s="1"/>
  <c r="Y4" i="2"/>
  <c r="Y6" i="2" s="1"/>
  <c r="B21" i="4"/>
  <c r="B19" i="4"/>
  <c r="B18" i="4"/>
  <c r="B15" i="4"/>
  <c r="B14" i="4"/>
  <c r="B13" i="4"/>
  <c r="P505" i="3"/>
  <c r="P7" i="3" s="1"/>
  <c r="M505" i="3"/>
  <c r="M7" i="3" s="1"/>
  <c r="L503" i="3" l="1"/>
  <c r="K503" i="3"/>
  <c r="J503" i="3"/>
  <c r="I503" i="3"/>
  <c r="H503" i="3"/>
  <c r="G503" i="3"/>
  <c r="F503" i="3"/>
  <c r="E503" i="3"/>
  <c r="D503" i="3"/>
  <c r="C503" i="3"/>
  <c r="Q497" i="3"/>
  <c r="Q493" i="3"/>
  <c r="Q485" i="3"/>
  <c r="Q481" i="3"/>
  <c r="Q477" i="3"/>
  <c r="Q473" i="3"/>
  <c r="Q465" i="3"/>
  <c r="Q457" i="3"/>
  <c r="Q451" i="3"/>
  <c r="Q449" i="3"/>
  <c r="Q448" i="3"/>
  <c r="Q447" i="3"/>
  <c r="Q443" i="3"/>
  <c r="Q439" i="3"/>
  <c r="Q423" i="3"/>
  <c r="Q409" i="3"/>
  <c r="Q401" i="3"/>
  <c r="Q393" i="3"/>
  <c r="Q387" i="3"/>
  <c r="Q385" i="3"/>
  <c r="Q383" i="3"/>
  <c r="Q369" i="3"/>
  <c r="Q367" i="3"/>
  <c r="Q359" i="3"/>
  <c r="Q345" i="3"/>
  <c r="Q325" i="3"/>
  <c r="Q317" i="3"/>
  <c r="Q313" i="3"/>
  <c r="Q303" i="3"/>
  <c r="Q295" i="3"/>
  <c r="Q287" i="3"/>
  <c r="Q279" i="3"/>
  <c r="Q273" i="3"/>
  <c r="Q261" i="3"/>
  <c r="Q253" i="3"/>
  <c r="Q241" i="3"/>
  <c r="Q237" i="3"/>
  <c r="O501" i="3"/>
  <c r="N501" i="3"/>
  <c r="O500" i="3"/>
  <c r="N500" i="3"/>
  <c r="Q500" i="3" s="1"/>
  <c r="O499" i="3"/>
  <c r="N499" i="3"/>
  <c r="Q499" i="3" s="1"/>
  <c r="O498" i="3"/>
  <c r="N498" i="3"/>
  <c r="Q498" i="3" s="1"/>
  <c r="O497" i="3"/>
  <c r="N497" i="3"/>
  <c r="O496" i="3"/>
  <c r="N496" i="3"/>
  <c r="Q496" i="3" s="1"/>
  <c r="O495" i="3"/>
  <c r="N495" i="3"/>
  <c r="Q495" i="3" s="1"/>
  <c r="O494" i="3"/>
  <c r="Q494" i="3" s="1"/>
  <c r="N494" i="3"/>
  <c r="O493" i="3"/>
  <c r="N493" i="3"/>
  <c r="O492" i="3"/>
  <c r="N492" i="3"/>
  <c r="Q492" i="3" s="1"/>
  <c r="O491" i="3"/>
  <c r="N491" i="3"/>
  <c r="O490" i="3"/>
  <c r="N490" i="3"/>
  <c r="O489" i="3"/>
  <c r="N489" i="3"/>
  <c r="O488" i="3"/>
  <c r="N488" i="3"/>
  <c r="Q488" i="3" s="1"/>
  <c r="O487" i="3"/>
  <c r="N487" i="3"/>
  <c r="O486" i="3"/>
  <c r="N486" i="3"/>
  <c r="Q486" i="3" s="1"/>
  <c r="O485" i="3"/>
  <c r="N485" i="3"/>
  <c r="O484" i="3"/>
  <c r="N484" i="3"/>
  <c r="Q484" i="3" s="1"/>
  <c r="R484" i="3" s="1"/>
  <c r="O483" i="3"/>
  <c r="N483" i="3"/>
  <c r="Q483" i="3" s="1"/>
  <c r="O482" i="3"/>
  <c r="Q482" i="3" s="1"/>
  <c r="N482" i="3"/>
  <c r="O481" i="3"/>
  <c r="N481" i="3"/>
  <c r="O480" i="3"/>
  <c r="N480" i="3"/>
  <c r="Q480" i="3" s="1"/>
  <c r="O479" i="3"/>
  <c r="N479" i="3"/>
  <c r="Q479" i="3" s="1"/>
  <c r="O478" i="3"/>
  <c r="N478" i="3"/>
  <c r="Q478" i="3" s="1"/>
  <c r="O477" i="3"/>
  <c r="N477" i="3"/>
  <c r="O476" i="3"/>
  <c r="N476" i="3"/>
  <c r="Q476" i="3" s="1"/>
  <c r="O475" i="3"/>
  <c r="N475" i="3"/>
  <c r="Q475" i="3" s="1"/>
  <c r="O474" i="3"/>
  <c r="Q474" i="3" s="1"/>
  <c r="N474" i="3"/>
  <c r="O473" i="3"/>
  <c r="N473" i="3"/>
  <c r="O472" i="3"/>
  <c r="N472" i="3"/>
  <c r="Q472" i="3" s="1"/>
  <c r="R472" i="3" s="1"/>
  <c r="O471" i="3"/>
  <c r="N471" i="3"/>
  <c r="Q471" i="3" s="1"/>
  <c r="O470" i="3"/>
  <c r="N470" i="3"/>
  <c r="Q470" i="3" s="1"/>
  <c r="O469" i="3"/>
  <c r="N469" i="3"/>
  <c r="O468" i="3"/>
  <c r="N468" i="3"/>
  <c r="Q468" i="3" s="1"/>
  <c r="O467" i="3"/>
  <c r="N467" i="3"/>
  <c r="Q467" i="3" s="1"/>
  <c r="O466" i="3"/>
  <c r="N466" i="3"/>
  <c r="Q466" i="3" s="1"/>
  <c r="O465" i="3"/>
  <c r="N465" i="3"/>
  <c r="O464" i="3"/>
  <c r="N464" i="3"/>
  <c r="Q464" i="3" s="1"/>
  <c r="O463" i="3"/>
  <c r="N463" i="3"/>
  <c r="Q463" i="3" s="1"/>
  <c r="O462" i="3"/>
  <c r="N462" i="3"/>
  <c r="Q462" i="3" s="1"/>
  <c r="O461" i="3"/>
  <c r="N461" i="3"/>
  <c r="Q461" i="3" s="1"/>
  <c r="O460" i="3"/>
  <c r="N460" i="3"/>
  <c r="Q460" i="3" s="1"/>
  <c r="O459" i="3"/>
  <c r="N459" i="3"/>
  <c r="Q459" i="3" s="1"/>
  <c r="O458" i="3"/>
  <c r="N458" i="3"/>
  <c r="Q458" i="3" s="1"/>
  <c r="O457" i="3"/>
  <c r="N457" i="3"/>
  <c r="O456" i="3"/>
  <c r="N456" i="3"/>
  <c r="Q456" i="3" s="1"/>
  <c r="R456" i="3" s="1"/>
  <c r="O455" i="3"/>
  <c r="N455" i="3"/>
  <c r="Q455" i="3" s="1"/>
  <c r="O454" i="3"/>
  <c r="N454" i="3"/>
  <c r="Q454" i="3" s="1"/>
  <c r="O453" i="3"/>
  <c r="N453" i="3"/>
  <c r="O452" i="3"/>
  <c r="N452" i="3"/>
  <c r="Q452" i="3" s="1"/>
  <c r="O451" i="3"/>
  <c r="N451" i="3"/>
  <c r="O450" i="3"/>
  <c r="N450" i="3"/>
  <c r="Q450" i="3" s="1"/>
  <c r="O449" i="3"/>
  <c r="N449" i="3"/>
  <c r="O448" i="3"/>
  <c r="N448" i="3"/>
  <c r="O447" i="3"/>
  <c r="N447" i="3"/>
  <c r="O446" i="3"/>
  <c r="N446" i="3"/>
  <c r="Q446" i="3" s="1"/>
  <c r="O445" i="3"/>
  <c r="N445" i="3"/>
  <c r="Q445" i="3" s="1"/>
  <c r="O444" i="3"/>
  <c r="N444" i="3"/>
  <c r="Q444" i="3" s="1"/>
  <c r="R444" i="3" s="1"/>
  <c r="O443" i="3"/>
  <c r="N443" i="3"/>
  <c r="O442" i="3"/>
  <c r="N442" i="3"/>
  <c r="Q442" i="3" s="1"/>
  <c r="O441" i="3"/>
  <c r="Q441" i="3" s="1"/>
  <c r="N441" i="3"/>
  <c r="O440" i="3"/>
  <c r="N440" i="3"/>
  <c r="O439" i="3"/>
  <c r="N439" i="3"/>
  <c r="O438" i="3"/>
  <c r="N438" i="3"/>
  <c r="Q438" i="3" s="1"/>
  <c r="O437" i="3"/>
  <c r="N437" i="3"/>
  <c r="Q437" i="3" s="1"/>
  <c r="O436" i="3"/>
  <c r="N436" i="3"/>
  <c r="Q436" i="3" s="1"/>
  <c r="O435" i="3"/>
  <c r="N435" i="3"/>
  <c r="O434" i="3"/>
  <c r="N434" i="3"/>
  <c r="O433" i="3"/>
  <c r="N433" i="3"/>
  <c r="O432" i="3"/>
  <c r="N432" i="3"/>
  <c r="O431" i="3"/>
  <c r="N431" i="3"/>
  <c r="O430" i="3"/>
  <c r="N430" i="3"/>
  <c r="O429" i="3"/>
  <c r="N429" i="3"/>
  <c r="O428" i="3"/>
  <c r="N428" i="3"/>
  <c r="Q428" i="3" s="1"/>
  <c r="O427" i="3"/>
  <c r="N427" i="3"/>
  <c r="O426" i="3"/>
  <c r="Q426" i="3" s="1"/>
  <c r="N426" i="3"/>
  <c r="O425" i="3"/>
  <c r="N425" i="3"/>
  <c r="Q425" i="3" s="1"/>
  <c r="O424" i="3"/>
  <c r="N424" i="3"/>
  <c r="Q424" i="3" s="1"/>
  <c r="O423" i="3"/>
  <c r="N423" i="3"/>
  <c r="O422" i="3"/>
  <c r="N422" i="3"/>
  <c r="Q422" i="3" s="1"/>
  <c r="O421" i="3"/>
  <c r="N421" i="3"/>
  <c r="Q421" i="3" s="1"/>
  <c r="O420" i="3"/>
  <c r="N420" i="3"/>
  <c r="Q420" i="3" s="1"/>
  <c r="O419" i="3"/>
  <c r="N419" i="3"/>
  <c r="Q419" i="3" s="1"/>
  <c r="O418" i="3"/>
  <c r="Q418" i="3" s="1"/>
  <c r="N418" i="3"/>
  <c r="O417" i="3"/>
  <c r="N417" i="3"/>
  <c r="O416" i="3"/>
  <c r="N416" i="3"/>
  <c r="O415" i="3"/>
  <c r="N415" i="3"/>
  <c r="O414" i="3"/>
  <c r="N414" i="3"/>
  <c r="O413" i="3"/>
  <c r="N413" i="3"/>
  <c r="O412" i="3"/>
  <c r="N412" i="3"/>
  <c r="O411" i="3"/>
  <c r="N411" i="3"/>
  <c r="Q411" i="3" s="1"/>
  <c r="O410" i="3"/>
  <c r="N410" i="3"/>
  <c r="Q410" i="3" s="1"/>
  <c r="O409" i="3"/>
  <c r="N409" i="3"/>
  <c r="O408" i="3"/>
  <c r="N408" i="3"/>
  <c r="Q408" i="3" s="1"/>
  <c r="R408" i="3" s="1"/>
  <c r="O407" i="3"/>
  <c r="N407" i="3"/>
  <c r="Q407" i="3" s="1"/>
  <c r="O406" i="3"/>
  <c r="N406" i="3"/>
  <c r="Q406" i="3" s="1"/>
  <c r="O405" i="3"/>
  <c r="N405" i="3"/>
  <c r="Q405" i="3" s="1"/>
  <c r="O404" i="3"/>
  <c r="N404" i="3"/>
  <c r="Q404" i="3" s="1"/>
  <c r="O403" i="3"/>
  <c r="N403" i="3"/>
  <c r="Q403" i="3" s="1"/>
  <c r="O402" i="3"/>
  <c r="N402" i="3"/>
  <c r="Q402" i="3" s="1"/>
  <c r="O401" i="3"/>
  <c r="N401" i="3"/>
  <c r="O400" i="3"/>
  <c r="N400" i="3"/>
  <c r="Q400" i="3" s="1"/>
  <c r="O399" i="3"/>
  <c r="N399" i="3"/>
  <c r="Q399" i="3" s="1"/>
  <c r="O398" i="3"/>
  <c r="N398" i="3"/>
  <c r="Q398" i="3" s="1"/>
  <c r="O397" i="3"/>
  <c r="N397" i="3"/>
  <c r="Q397" i="3" s="1"/>
  <c r="O396" i="3"/>
  <c r="N396" i="3"/>
  <c r="Q396" i="3" s="1"/>
  <c r="R396" i="3" s="1"/>
  <c r="O395" i="3"/>
  <c r="N395" i="3"/>
  <c r="Q395" i="3" s="1"/>
  <c r="O394" i="3"/>
  <c r="N394" i="3"/>
  <c r="Q394" i="3" s="1"/>
  <c r="O393" i="3"/>
  <c r="N393" i="3"/>
  <c r="O392" i="3"/>
  <c r="N392" i="3"/>
  <c r="Q392" i="3" s="1"/>
  <c r="O391" i="3"/>
  <c r="N391" i="3"/>
  <c r="Q391" i="3" s="1"/>
  <c r="O390" i="3"/>
  <c r="N390" i="3"/>
  <c r="O389" i="3"/>
  <c r="N389" i="3"/>
  <c r="Q389" i="3" s="1"/>
  <c r="O388" i="3"/>
  <c r="N388" i="3"/>
  <c r="Q388" i="3" s="1"/>
  <c r="O387" i="3"/>
  <c r="N387" i="3"/>
  <c r="O386" i="3"/>
  <c r="N386" i="3"/>
  <c r="Q386" i="3" s="1"/>
  <c r="O385" i="3"/>
  <c r="N385" i="3"/>
  <c r="O384" i="3"/>
  <c r="N384" i="3"/>
  <c r="O383" i="3"/>
  <c r="N383" i="3"/>
  <c r="O382" i="3"/>
  <c r="N382" i="3"/>
  <c r="Q382" i="3" s="1"/>
  <c r="O381" i="3"/>
  <c r="N381" i="3"/>
  <c r="Q381" i="3" s="1"/>
  <c r="O380" i="3"/>
  <c r="N380" i="3"/>
  <c r="Q380" i="3" s="1"/>
  <c r="O379" i="3"/>
  <c r="N379" i="3"/>
  <c r="Q379" i="3" s="1"/>
  <c r="O378" i="3"/>
  <c r="Q378" i="3" s="1"/>
  <c r="N378" i="3"/>
  <c r="O377" i="3"/>
  <c r="N377" i="3"/>
  <c r="O376" i="3"/>
  <c r="N376" i="3"/>
  <c r="O375" i="3"/>
  <c r="N375" i="3"/>
  <c r="O374" i="3"/>
  <c r="N374" i="3"/>
  <c r="O373" i="3"/>
  <c r="N373" i="3"/>
  <c r="O372" i="3"/>
  <c r="N372" i="3"/>
  <c r="O371" i="3"/>
  <c r="N371" i="3"/>
  <c r="O370" i="3"/>
  <c r="N370" i="3"/>
  <c r="O369" i="3"/>
  <c r="N369" i="3"/>
  <c r="O368" i="3"/>
  <c r="N368" i="3"/>
  <c r="Q368" i="3" s="1"/>
  <c r="O367" i="3"/>
  <c r="N367" i="3"/>
  <c r="O366" i="3"/>
  <c r="N366" i="3"/>
  <c r="Q366" i="3" s="1"/>
  <c r="O365" i="3"/>
  <c r="N365" i="3"/>
  <c r="Q365" i="3" s="1"/>
  <c r="O364" i="3"/>
  <c r="N364" i="3"/>
  <c r="Q364" i="3" s="1"/>
  <c r="O363" i="3"/>
  <c r="N363" i="3"/>
  <c r="Q363" i="3" s="1"/>
  <c r="O362" i="3"/>
  <c r="Q362" i="3" s="1"/>
  <c r="N362" i="3"/>
  <c r="O361" i="3"/>
  <c r="N361" i="3"/>
  <c r="Q361" i="3" s="1"/>
  <c r="O360" i="3"/>
  <c r="N360" i="3"/>
  <c r="Q360" i="3" s="1"/>
  <c r="O359" i="3"/>
  <c r="N359" i="3"/>
  <c r="O358" i="3"/>
  <c r="N358" i="3"/>
  <c r="Q358" i="3" s="1"/>
  <c r="O357" i="3"/>
  <c r="N357" i="3"/>
  <c r="O356" i="3"/>
  <c r="N356" i="3"/>
  <c r="Q356" i="3" s="1"/>
  <c r="O355" i="3"/>
  <c r="N355" i="3"/>
  <c r="O354" i="3"/>
  <c r="N354" i="3"/>
  <c r="O353" i="3"/>
  <c r="N353" i="3"/>
  <c r="O352" i="3"/>
  <c r="N352" i="3"/>
  <c r="O351" i="3"/>
  <c r="N351" i="3"/>
  <c r="O350" i="3"/>
  <c r="N350" i="3"/>
  <c r="Q350" i="3" s="1"/>
  <c r="O349" i="3"/>
  <c r="N349" i="3"/>
  <c r="Q349" i="3" s="1"/>
  <c r="O348" i="3"/>
  <c r="N348" i="3"/>
  <c r="Q348" i="3" s="1"/>
  <c r="O347" i="3"/>
  <c r="N347" i="3"/>
  <c r="O346" i="3"/>
  <c r="N346" i="3"/>
  <c r="Q346" i="3" s="1"/>
  <c r="O345" i="3"/>
  <c r="N345" i="3"/>
  <c r="O344" i="3"/>
  <c r="N344" i="3"/>
  <c r="Q344" i="3" s="1"/>
  <c r="O343" i="3"/>
  <c r="N343" i="3"/>
  <c r="Q343" i="3" s="1"/>
  <c r="O342" i="3"/>
  <c r="N342" i="3"/>
  <c r="Q342" i="3" s="1"/>
  <c r="O341" i="3"/>
  <c r="N341" i="3"/>
  <c r="Q341" i="3" s="1"/>
  <c r="O340" i="3"/>
  <c r="N340" i="3"/>
  <c r="Q340" i="3" s="1"/>
  <c r="O339" i="3"/>
  <c r="N339" i="3"/>
  <c r="Q339" i="3" s="1"/>
  <c r="O338" i="3"/>
  <c r="N338" i="3"/>
  <c r="O337" i="3"/>
  <c r="Q337" i="3" s="1"/>
  <c r="N337" i="3"/>
  <c r="O336" i="3"/>
  <c r="Q336" i="3" s="1"/>
  <c r="N336" i="3"/>
  <c r="O335" i="3"/>
  <c r="N335" i="3"/>
  <c r="Q335" i="3" s="1"/>
  <c r="O334" i="3"/>
  <c r="N334" i="3"/>
  <c r="O333" i="3"/>
  <c r="N333" i="3"/>
  <c r="O332" i="3"/>
  <c r="N332" i="3"/>
  <c r="Q332" i="3" s="1"/>
  <c r="O331" i="3"/>
  <c r="N331" i="3"/>
  <c r="Q331" i="3" s="1"/>
  <c r="O330" i="3"/>
  <c r="N330" i="3"/>
  <c r="Q330" i="3" s="1"/>
  <c r="O329" i="3"/>
  <c r="N329" i="3"/>
  <c r="Q329" i="3" s="1"/>
  <c r="O328" i="3"/>
  <c r="N328" i="3"/>
  <c r="Q328" i="3" s="1"/>
  <c r="O327" i="3"/>
  <c r="N327" i="3"/>
  <c r="Q327" i="3" s="1"/>
  <c r="O326" i="3"/>
  <c r="N326" i="3"/>
  <c r="Q326" i="3" s="1"/>
  <c r="O325" i="3"/>
  <c r="N325" i="3"/>
  <c r="O324" i="3"/>
  <c r="N324" i="3"/>
  <c r="Q324" i="3" s="1"/>
  <c r="R324" i="3" s="1"/>
  <c r="O323" i="3"/>
  <c r="N323" i="3"/>
  <c r="O322" i="3"/>
  <c r="N322" i="3"/>
  <c r="O321" i="3"/>
  <c r="N321" i="3"/>
  <c r="O320" i="3"/>
  <c r="N320" i="3"/>
  <c r="Q320" i="3" s="1"/>
  <c r="O319" i="3"/>
  <c r="N319" i="3"/>
  <c r="Q319" i="3" s="1"/>
  <c r="O318" i="3"/>
  <c r="N318" i="3"/>
  <c r="Q318" i="3" s="1"/>
  <c r="O317" i="3"/>
  <c r="N317" i="3"/>
  <c r="O316" i="3"/>
  <c r="N316" i="3"/>
  <c r="Q316" i="3" s="1"/>
  <c r="O315" i="3"/>
  <c r="N315" i="3"/>
  <c r="Q315" i="3" s="1"/>
  <c r="O314" i="3"/>
  <c r="N314" i="3"/>
  <c r="O313" i="3"/>
  <c r="N313" i="3"/>
  <c r="O312" i="3"/>
  <c r="N312" i="3"/>
  <c r="O311" i="3"/>
  <c r="N311" i="3"/>
  <c r="Q311" i="3" s="1"/>
  <c r="O310" i="3"/>
  <c r="N310" i="3"/>
  <c r="Q310" i="3" s="1"/>
  <c r="O309" i="3"/>
  <c r="N309" i="3"/>
  <c r="O308" i="3"/>
  <c r="N308" i="3"/>
  <c r="Q308" i="3" s="1"/>
  <c r="O307" i="3"/>
  <c r="N307" i="3"/>
  <c r="Q307" i="3" s="1"/>
  <c r="O306" i="3"/>
  <c r="Q306" i="3" s="1"/>
  <c r="N306" i="3"/>
  <c r="O305" i="3"/>
  <c r="N305" i="3"/>
  <c r="Q305" i="3" s="1"/>
  <c r="O304" i="3"/>
  <c r="N304" i="3"/>
  <c r="Q304" i="3" s="1"/>
  <c r="R304" i="3" s="1"/>
  <c r="O303" i="3"/>
  <c r="N303" i="3"/>
  <c r="O302" i="3"/>
  <c r="N302" i="3"/>
  <c r="Q302" i="3" s="1"/>
  <c r="O301" i="3"/>
  <c r="N301" i="3"/>
  <c r="Q301" i="3" s="1"/>
  <c r="O300" i="3"/>
  <c r="N300" i="3"/>
  <c r="Q300" i="3" s="1"/>
  <c r="O299" i="3"/>
  <c r="N299" i="3"/>
  <c r="Q299" i="3" s="1"/>
  <c r="O298" i="3"/>
  <c r="Q298" i="3" s="1"/>
  <c r="N298" i="3"/>
  <c r="O297" i="3"/>
  <c r="N297" i="3"/>
  <c r="Q297" i="3" s="1"/>
  <c r="O296" i="3"/>
  <c r="N296" i="3"/>
  <c r="Q296" i="3" s="1"/>
  <c r="O295" i="3"/>
  <c r="N295" i="3"/>
  <c r="O294" i="3"/>
  <c r="N294" i="3"/>
  <c r="Q294" i="3" s="1"/>
  <c r="O293" i="3"/>
  <c r="N293" i="3"/>
  <c r="Q293" i="3" s="1"/>
  <c r="O292" i="3"/>
  <c r="N292" i="3"/>
  <c r="Q292" i="3" s="1"/>
  <c r="R292" i="3" s="1"/>
  <c r="O291" i="3"/>
  <c r="N291" i="3"/>
  <c r="Q291" i="3" s="1"/>
  <c r="O290" i="3"/>
  <c r="Q290" i="3" s="1"/>
  <c r="N290" i="3"/>
  <c r="O289" i="3"/>
  <c r="N289" i="3"/>
  <c r="Q289" i="3" s="1"/>
  <c r="O288" i="3"/>
  <c r="N288" i="3"/>
  <c r="Q288" i="3" s="1"/>
  <c r="O287" i="3"/>
  <c r="N287" i="3"/>
  <c r="O286" i="3"/>
  <c r="N286" i="3"/>
  <c r="Q286" i="3" s="1"/>
  <c r="O285" i="3"/>
  <c r="N285" i="3"/>
  <c r="Q285" i="3" s="1"/>
  <c r="O284" i="3"/>
  <c r="N284" i="3"/>
  <c r="Q284" i="3" s="1"/>
  <c r="O283" i="3"/>
  <c r="N283" i="3"/>
  <c r="Q283" i="3" s="1"/>
  <c r="O282" i="3"/>
  <c r="Q282" i="3" s="1"/>
  <c r="N282" i="3"/>
  <c r="O281" i="3"/>
  <c r="N281" i="3"/>
  <c r="Q281" i="3" s="1"/>
  <c r="O280" i="3"/>
  <c r="N280" i="3"/>
  <c r="Q280" i="3" s="1"/>
  <c r="O279" i="3"/>
  <c r="N279" i="3"/>
  <c r="O278" i="3"/>
  <c r="N278" i="3"/>
  <c r="O277" i="3"/>
  <c r="N277" i="3"/>
  <c r="Q277" i="3" s="1"/>
  <c r="O276" i="3"/>
  <c r="N276" i="3"/>
  <c r="Q276" i="3" s="1"/>
  <c r="O275" i="3"/>
  <c r="N275" i="3"/>
  <c r="Q275" i="3" s="1"/>
  <c r="O274" i="3"/>
  <c r="N274" i="3"/>
  <c r="O273" i="3"/>
  <c r="N273" i="3"/>
  <c r="O272" i="3"/>
  <c r="N272" i="3"/>
  <c r="Q272" i="3" s="1"/>
  <c r="O271" i="3"/>
  <c r="N271" i="3"/>
  <c r="O270" i="3"/>
  <c r="N270" i="3"/>
  <c r="O269" i="3"/>
  <c r="N269" i="3"/>
  <c r="Q269" i="3" s="1"/>
  <c r="O268" i="3"/>
  <c r="N268" i="3"/>
  <c r="Q268" i="3" s="1"/>
  <c r="O267" i="3"/>
  <c r="N267" i="3"/>
  <c r="Q267" i="3" s="1"/>
  <c r="O266" i="3"/>
  <c r="N266" i="3"/>
  <c r="Q266" i="3" s="1"/>
  <c r="O265" i="3"/>
  <c r="N265" i="3"/>
  <c r="Q265" i="3" s="1"/>
  <c r="O264" i="3"/>
  <c r="N264" i="3"/>
  <c r="Q264" i="3" s="1"/>
  <c r="O263" i="3"/>
  <c r="N263" i="3"/>
  <c r="Q263" i="3" s="1"/>
  <c r="O262" i="3"/>
  <c r="N262" i="3"/>
  <c r="Q262" i="3" s="1"/>
  <c r="O261" i="3"/>
  <c r="N261" i="3"/>
  <c r="O260" i="3"/>
  <c r="N260" i="3"/>
  <c r="Q260" i="3" s="1"/>
  <c r="R260" i="3" s="1"/>
  <c r="O259" i="3"/>
  <c r="N259" i="3"/>
  <c r="Q259" i="3" s="1"/>
  <c r="O258" i="3"/>
  <c r="N258" i="3"/>
  <c r="Q258" i="3" s="1"/>
  <c r="O257" i="3"/>
  <c r="N257" i="3"/>
  <c r="Q257" i="3" s="1"/>
  <c r="O256" i="3"/>
  <c r="N256" i="3"/>
  <c r="Q256" i="3" s="1"/>
  <c r="O255" i="3"/>
  <c r="N255" i="3"/>
  <c r="Q255" i="3" s="1"/>
  <c r="O254" i="3"/>
  <c r="N254" i="3"/>
  <c r="Q254" i="3" s="1"/>
  <c r="O253" i="3"/>
  <c r="N253" i="3"/>
  <c r="O252" i="3"/>
  <c r="N252" i="3"/>
  <c r="Q252" i="3" s="1"/>
  <c r="O251" i="3"/>
  <c r="N251" i="3"/>
  <c r="O250" i="3"/>
  <c r="N250" i="3"/>
  <c r="O249" i="3"/>
  <c r="N249" i="3"/>
  <c r="O248" i="3"/>
  <c r="N248" i="3"/>
  <c r="Q248" i="3" s="1"/>
  <c r="O247" i="3"/>
  <c r="N247" i="3"/>
  <c r="O246" i="3"/>
  <c r="N246" i="3"/>
  <c r="O245" i="3"/>
  <c r="N245" i="3"/>
  <c r="O244" i="3"/>
  <c r="N244" i="3"/>
  <c r="Q244" i="3" s="1"/>
  <c r="O243" i="3"/>
  <c r="N243" i="3"/>
  <c r="Q243" i="3" s="1"/>
  <c r="O242" i="3"/>
  <c r="N242" i="3"/>
  <c r="O241" i="3"/>
  <c r="N241" i="3"/>
  <c r="O240" i="3"/>
  <c r="N240" i="3"/>
  <c r="Q240" i="3" s="1"/>
  <c r="O239" i="3"/>
  <c r="N239" i="3"/>
  <c r="Q239" i="3" s="1"/>
  <c r="O238" i="3"/>
  <c r="Q238" i="3" s="1"/>
  <c r="N238" i="3"/>
  <c r="O237" i="3"/>
  <c r="N237" i="3"/>
  <c r="O236" i="3"/>
  <c r="N236" i="3"/>
  <c r="L233" i="3"/>
  <c r="K233" i="3"/>
  <c r="J233" i="3"/>
  <c r="I233" i="3"/>
  <c r="H233" i="3"/>
  <c r="G233" i="3"/>
  <c r="F233" i="3"/>
  <c r="E233" i="3"/>
  <c r="D233" i="3"/>
  <c r="C233" i="3"/>
  <c r="O231" i="3"/>
  <c r="N231" i="3"/>
  <c r="O230" i="3"/>
  <c r="N230" i="3"/>
  <c r="Q230" i="3" s="1"/>
  <c r="O229" i="3"/>
  <c r="N229" i="3"/>
  <c r="O228" i="3"/>
  <c r="N228" i="3"/>
  <c r="Q228" i="3" s="1"/>
  <c r="O227" i="3"/>
  <c r="N227" i="3"/>
  <c r="O226" i="3"/>
  <c r="N226" i="3"/>
  <c r="O225" i="3"/>
  <c r="N225" i="3"/>
  <c r="Q225" i="3" s="1"/>
  <c r="O224" i="3"/>
  <c r="N224" i="3"/>
  <c r="Q224" i="3" s="1"/>
  <c r="O223" i="3"/>
  <c r="N223" i="3"/>
  <c r="O222" i="3"/>
  <c r="N222" i="3"/>
  <c r="O221" i="3"/>
  <c r="N221" i="3"/>
  <c r="Q221" i="3" s="1"/>
  <c r="O220" i="3"/>
  <c r="N220" i="3"/>
  <c r="Q220" i="3" s="1"/>
  <c r="O219" i="3"/>
  <c r="N219" i="3"/>
  <c r="O218" i="3"/>
  <c r="N218" i="3"/>
  <c r="Q218" i="3" s="1"/>
  <c r="O217" i="3"/>
  <c r="N217" i="3"/>
  <c r="Q217" i="3" s="1"/>
  <c r="O216" i="3"/>
  <c r="N216" i="3"/>
  <c r="Q216" i="3" s="1"/>
  <c r="Q215" i="3"/>
  <c r="O215" i="3"/>
  <c r="N215" i="3"/>
  <c r="O214" i="3"/>
  <c r="N214" i="3"/>
  <c r="O213" i="3"/>
  <c r="N213" i="3"/>
  <c r="O212" i="3"/>
  <c r="N212" i="3"/>
  <c r="Q212" i="3" s="1"/>
  <c r="O211" i="3"/>
  <c r="N211" i="3"/>
  <c r="O210" i="3"/>
  <c r="N210" i="3"/>
  <c r="Q210" i="3" s="1"/>
  <c r="O209" i="3"/>
  <c r="N209" i="3"/>
  <c r="O208" i="3"/>
  <c r="N208" i="3"/>
  <c r="Q208" i="3" s="1"/>
  <c r="O207" i="3"/>
  <c r="N207" i="3"/>
  <c r="O206" i="3"/>
  <c r="N206" i="3"/>
  <c r="Q206" i="3" s="1"/>
  <c r="O205" i="3"/>
  <c r="N205" i="3"/>
  <c r="O204" i="3"/>
  <c r="N204" i="3"/>
  <c r="Q204" i="3" s="1"/>
  <c r="O203" i="3"/>
  <c r="N203" i="3"/>
  <c r="O202" i="3"/>
  <c r="N202" i="3"/>
  <c r="Q202" i="3" s="1"/>
  <c r="O201" i="3"/>
  <c r="N201" i="3"/>
  <c r="Q201" i="3" s="1"/>
  <c r="O200" i="3"/>
  <c r="N200" i="3"/>
  <c r="O199" i="3"/>
  <c r="N199" i="3"/>
  <c r="Q199" i="3" s="1"/>
  <c r="O198" i="3"/>
  <c r="N198" i="3"/>
  <c r="Q198" i="3" s="1"/>
  <c r="O197" i="3"/>
  <c r="N197" i="3"/>
  <c r="Q197" i="3" s="1"/>
  <c r="O196" i="3"/>
  <c r="N196" i="3"/>
  <c r="O195" i="3"/>
  <c r="N195" i="3"/>
  <c r="O194" i="3"/>
  <c r="N194" i="3"/>
  <c r="Q194" i="3" s="1"/>
  <c r="O193" i="3"/>
  <c r="N193" i="3"/>
  <c r="Q193" i="3" s="1"/>
  <c r="O192" i="3"/>
  <c r="N192" i="3"/>
  <c r="O191" i="3"/>
  <c r="N191" i="3"/>
  <c r="O190" i="3"/>
  <c r="N190" i="3"/>
  <c r="O189" i="3"/>
  <c r="N189" i="3"/>
  <c r="O188" i="3"/>
  <c r="N188" i="3"/>
  <c r="O187" i="3"/>
  <c r="N187" i="3"/>
  <c r="O186" i="3"/>
  <c r="N186" i="3"/>
  <c r="O185" i="3"/>
  <c r="N185" i="3"/>
  <c r="O184" i="3"/>
  <c r="N184" i="3"/>
  <c r="O183" i="3"/>
  <c r="N183" i="3"/>
  <c r="O182" i="3"/>
  <c r="N182" i="3"/>
  <c r="Q182" i="3" s="1"/>
  <c r="O181" i="3"/>
  <c r="N181" i="3"/>
  <c r="O180" i="3"/>
  <c r="N180" i="3"/>
  <c r="O179" i="3"/>
  <c r="N179" i="3"/>
  <c r="O178" i="3"/>
  <c r="N178" i="3"/>
  <c r="O177" i="3"/>
  <c r="N177" i="3"/>
  <c r="O176" i="3"/>
  <c r="N176" i="3"/>
  <c r="O175" i="3"/>
  <c r="N175" i="3"/>
  <c r="O174" i="3"/>
  <c r="N174" i="3"/>
  <c r="O173" i="3"/>
  <c r="N173" i="3"/>
  <c r="Q173" i="3" s="1"/>
  <c r="O172" i="3"/>
  <c r="N172" i="3"/>
  <c r="O171" i="3"/>
  <c r="N171" i="3"/>
  <c r="O170" i="3"/>
  <c r="N170" i="3"/>
  <c r="O169" i="3"/>
  <c r="N169" i="3"/>
  <c r="O168" i="3"/>
  <c r="N168" i="3"/>
  <c r="O167" i="3"/>
  <c r="N167" i="3"/>
  <c r="O166" i="3"/>
  <c r="N166" i="3"/>
  <c r="O165" i="3"/>
  <c r="N165" i="3"/>
  <c r="O164" i="3"/>
  <c r="N164" i="3"/>
  <c r="Q163" i="3"/>
  <c r="O163" i="3"/>
  <c r="N163" i="3"/>
  <c r="O162" i="3"/>
  <c r="Q162" i="3" s="1"/>
  <c r="N162" i="3"/>
  <c r="O161" i="3"/>
  <c r="N161" i="3"/>
  <c r="Q161" i="3" s="1"/>
  <c r="O160" i="3"/>
  <c r="N160" i="3"/>
  <c r="O159" i="3"/>
  <c r="N159" i="3"/>
  <c r="Q159" i="3" s="1"/>
  <c r="O158" i="3"/>
  <c r="Q158" i="3" s="1"/>
  <c r="N158" i="3"/>
  <c r="O157" i="3"/>
  <c r="N157" i="3"/>
  <c r="Q157" i="3" s="1"/>
  <c r="O156" i="3"/>
  <c r="N156" i="3"/>
  <c r="O155" i="3"/>
  <c r="N155" i="3"/>
  <c r="Q155" i="3" s="1"/>
  <c r="O154" i="3"/>
  <c r="N154" i="3"/>
  <c r="Q154" i="3" s="1"/>
  <c r="O153" i="3"/>
  <c r="N153" i="3"/>
  <c r="O152" i="3"/>
  <c r="N152" i="3"/>
  <c r="O151" i="3"/>
  <c r="N151" i="3"/>
  <c r="Q151" i="3" s="1"/>
  <c r="O150" i="3"/>
  <c r="N150" i="3"/>
  <c r="Q150" i="3" s="1"/>
  <c r="O149" i="3"/>
  <c r="N149" i="3"/>
  <c r="O148" i="3"/>
  <c r="N148" i="3"/>
  <c r="O147" i="3"/>
  <c r="N147" i="3"/>
  <c r="O146" i="3"/>
  <c r="N146" i="3"/>
  <c r="O145" i="3"/>
  <c r="N145" i="3"/>
  <c r="O144" i="3"/>
  <c r="N144" i="3"/>
  <c r="O143" i="3"/>
  <c r="N143" i="3"/>
  <c r="O142" i="3"/>
  <c r="N142" i="3"/>
  <c r="O141" i="3"/>
  <c r="N141" i="3"/>
  <c r="O140" i="3"/>
  <c r="N140" i="3"/>
  <c r="O139" i="3"/>
  <c r="N139" i="3"/>
  <c r="O138" i="3"/>
  <c r="N138" i="3"/>
  <c r="Q138" i="3" s="1"/>
  <c r="O137" i="3"/>
  <c r="N137" i="3"/>
  <c r="O136" i="3"/>
  <c r="Q136" i="3" s="1"/>
  <c r="N136" i="3"/>
  <c r="O135" i="3"/>
  <c r="N135" i="3"/>
  <c r="O134" i="3"/>
  <c r="N134" i="3"/>
  <c r="Q134" i="3" s="1"/>
  <c r="O133" i="3"/>
  <c r="N133" i="3"/>
  <c r="O132" i="3"/>
  <c r="N132" i="3"/>
  <c r="O131" i="3"/>
  <c r="N131" i="3"/>
  <c r="Q131" i="3" s="1"/>
  <c r="O130" i="3"/>
  <c r="N130" i="3"/>
  <c r="Q130" i="3" s="1"/>
  <c r="O129" i="3"/>
  <c r="N129" i="3"/>
  <c r="O128" i="3"/>
  <c r="N128" i="3"/>
  <c r="O127" i="3"/>
  <c r="N127" i="3"/>
  <c r="Q127" i="3" s="1"/>
  <c r="O126" i="3"/>
  <c r="N126" i="3"/>
  <c r="Q126" i="3" s="1"/>
  <c r="Q125" i="3"/>
  <c r="O125" i="3"/>
  <c r="N125" i="3"/>
  <c r="O124" i="3"/>
  <c r="N124" i="3"/>
  <c r="Q124" i="3" s="1"/>
  <c r="O123" i="3"/>
  <c r="N123" i="3"/>
  <c r="O122" i="3"/>
  <c r="N122" i="3"/>
  <c r="O121" i="3"/>
  <c r="N121" i="3"/>
  <c r="O120" i="3"/>
  <c r="N120" i="3"/>
  <c r="O119" i="3"/>
  <c r="N119" i="3"/>
  <c r="O118" i="3"/>
  <c r="N118" i="3"/>
  <c r="Q118" i="3" s="1"/>
  <c r="O117" i="3"/>
  <c r="N117" i="3"/>
  <c r="O116" i="3"/>
  <c r="N116" i="3"/>
  <c r="Q116" i="3" s="1"/>
  <c r="Q115" i="3"/>
  <c r="O115" i="3"/>
  <c r="N115" i="3"/>
  <c r="O114" i="3"/>
  <c r="N114" i="3"/>
  <c r="O113" i="3"/>
  <c r="N113" i="3"/>
  <c r="O112" i="3"/>
  <c r="N112" i="3"/>
  <c r="O111" i="3"/>
  <c r="N111" i="3"/>
  <c r="Q111" i="3" s="1"/>
  <c r="O110" i="3"/>
  <c r="N110" i="3"/>
  <c r="O109" i="3"/>
  <c r="Q109" i="3" s="1"/>
  <c r="N109" i="3"/>
  <c r="O108" i="3"/>
  <c r="N108" i="3"/>
  <c r="Q108" i="3" s="1"/>
  <c r="O107" i="3"/>
  <c r="N107" i="3"/>
  <c r="O106" i="3"/>
  <c r="N106" i="3"/>
  <c r="O105" i="3"/>
  <c r="N105" i="3"/>
  <c r="O104" i="3"/>
  <c r="N104" i="3"/>
  <c r="Q104" i="3" s="1"/>
  <c r="O103" i="3"/>
  <c r="N103" i="3"/>
  <c r="O102" i="3"/>
  <c r="N102" i="3"/>
  <c r="O101" i="3"/>
  <c r="N101" i="3"/>
  <c r="O100" i="3"/>
  <c r="N100" i="3"/>
  <c r="Q100" i="3" s="1"/>
  <c r="O99" i="3"/>
  <c r="N99" i="3"/>
  <c r="Q99" i="3" s="1"/>
  <c r="Q98" i="3"/>
  <c r="O98" i="3"/>
  <c r="N98" i="3"/>
  <c r="O97" i="3"/>
  <c r="N97" i="3"/>
  <c r="Q97" i="3" s="1"/>
  <c r="O96" i="3"/>
  <c r="N96" i="3"/>
  <c r="O95" i="3"/>
  <c r="N95" i="3"/>
  <c r="Q95" i="3" s="1"/>
  <c r="O94" i="3"/>
  <c r="N94" i="3"/>
  <c r="O93" i="3"/>
  <c r="N93" i="3"/>
  <c r="Q93" i="3" s="1"/>
  <c r="O92" i="3"/>
  <c r="N92" i="3"/>
  <c r="O91" i="3"/>
  <c r="N91" i="3"/>
  <c r="O90" i="3"/>
  <c r="N90" i="3"/>
  <c r="O89" i="3"/>
  <c r="N89" i="3"/>
  <c r="Q89" i="3" s="1"/>
  <c r="O88" i="3"/>
  <c r="N88" i="3"/>
  <c r="O87" i="3"/>
  <c r="N87" i="3"/>
  <c r="Q87" i="3" s="1"/>
  <c r="O86" i="3"/>
  <c r="N86" i="3"/>
  <c r="O85" i="3"/>
  <c r="N85" i="3"/>
  <c r="Q85" i="3" s="1"/>
  <c r="O84" i="3"/>
  <c r="N84" i="3"/>
  <c r="O83" i="3"/>
  <c r="N83" i="3"/>
  <c r="O82" i="3"/>
  <c r="N82" i="3"/>
  <c r="O81" i="3"/>
  <c r="N81" i="3"/>
  <c r="Q81" i="3" s="1"/>
  <c r="O80" i="3"/>
  <c r="N80" i="3"/>
  <c r="O79" i="3"/>
  <c r="N79" i="3"/>
  <c r="O78" i="3"/>
  <c r="N78" i="3"/>
  <c r="O77" i="3"/>
  <c r="N77" i="3"/>
  <c r="O76" i="3"/>
  <c r="N76" i="3"/>
  <c r="O75" i="3"/>
  <c r="Q75" i="3" s="1"/>
  <c r="N75" i="3"/>
  <c r="O74" i="3"/>
  <c r="Q74" i="3" s="1"/>
  <c r="N74" i="3"/>
  <c r="O73" i="3"/>
  <c r="N73" i="3"/>
  <c r="O72" i="3"/>
  <c r="N72" i="3"/>
  <c r="O71" i="3"/>
  <c r="N71" i="3"/>
  <c r="O70" i="3"/>
  <c r="N70" i="3"/>
  <c r="O69" i="3"/>
  <c r="N69" i="3"/>
  <c r="O68" i="3"/>
  <c r="N68" i="3"/>
  <c r="Q68" i="3" s="1"/>
  <c r="O67" i="3"/>
  <c r="N67" i="3"/>
  <c r="O66" i="3"/>
  <c r="N66" i="3"/>
  <c r="Q66" i="3" s="1"/>
  <c r="O65" i="3"/>
  <c r="N65" i="3"/>
  <c r="O64" i="3"/>
  <c r="N64" i="3"/>
  <c r="Q64" i="3" s="1"/>
  <c r="O63" i="3"/>
  <c r="Q63" i="3" s="1"/>
  <c r="N63" i="3"/>
  <c r="O62" i="3"/>
  <c r="N62" i="3"/>
  <c r="Q62" i="3" s="1"/>
  <c r="O61" i="3"/>
  <c r="Q61" i="3" s="1"/>
  <c r="N61" i="3"/>
  <c r="O60" i="3"/>
  <c r="N60" i="3"/>
  <c r="Q60" i="3" s="1"/>
  <c r="O59" i="3"/>
  <c r="Q59" i="3" s="1"/>
  <c r="N59" i="3"/>
  <c r="O58" i="3"/>
  <c r="N58" i="3"/>
  <c r="Q58" i="3" s="1"/>
  <c r="O57" i="3"/>
  <c r="N57" i="3"/>
  <c r="O56" i="3"/>
  <c r="N56" i="3"/>
  <c r="O55" i="3"/>
  <c r="Q55" i="3" s="1"/>
  <c r="N55" i="3"/>
  <c r="O54" i="3"/>
  <c r="N54" i="3"/>
  <c r="O53" i="3"/>
  <c r="N53" i="3"/>
  <c r="O52" i="3"/>
  <c r="N52" i="3"/>
  <c r="O51" i="3"/>
  <c r="Q51" i="3" s="1"/>
  <c r="N51" i="3"/>
  <c r="O50" i="3"/>
  <c r="N50" i="3"/>
  <c r="O49" i="3"/>
  <c r="Q49" i="3" s="1"/>
  <c r="N49" i="3"/>
  <c r="O48" i="3"/>
  <c r="N48" i="3"/>
  <c r="O47" i="3"/>
  <c r="N47" i="3"/>
  <c r="O46" i="3"/>
  <c r="N46" i="3"/>
  <c r="Q46" i="3" s="1"/>
  <c r="O45" i="3"/>
  <c r="N45" i="3"/>
  <c r="O44" i="3"/>
  <c r="N44" i="3"/>
  <c r="O43" i="3"/>
  <c r="N43" i="3"/>
  <c r="O42" i="3"/>
  <c r="N42" i="3"/>
  <c r="Q42" i="3" s="1"/>
  <c r="O41" i="3"/>
  <c r="N41" i="3"/>
  <c r="O40" i="3"/>
  <c r="N40" i="3"/>
  <c r="Q40" i="3" s="1"/>
  <c r="O39" i="3"/>
  <c r="N39" i="3"/>
  <c r="O38" i="3"/>
  <c r="N38" i="3"/>
  <c r="O37" i="3"/>
  <c r="N37" i="3"/>
  <c r="O36" i="3"/>
  <c r="N36" i="3"/>
  <c r="O35" i="3"/>
  <c r="N35" i="3"/>
  <c r="O34" i="3"/>
  <c r="N34" i="3"/>
  <c r="O33" i="3"/>
  <c r="N33" i="3"/>
  <c r="O32" i="3"/>
  <c r="N32" i="3"/>
  <c r="Q32" i="3" s="1"/>
  <c r="O31" i="3"/>
  <c r="N31" i="3"/>
  <c r="O30" i="3"/>
  <c r="N30" i="3"/>
  <c r="Q30" i="3" s="1"/>
  <c r="O29" i="3"/>
  <c r="N29" i="3"/>
  <c r="O28" i="3"/>
  <c r="N28" i="3"/>
  <c r="Q28" i="3" s="1"/>
  <c r="O27" i="3"/>
  <c r="N27" i="3"/>
  <c r="O26" i="3"/>
  <c r="N26" i="3"/>
  <c r="Q26" i="3" s="1"/>
  <c r="O25" i="3"/>
  <c r="N25" i="3"/>
  <c r="O24" i="3"/>
  <c r="N24" i="3"/>
  <c r="O23" i="3"/>
  <c r="N23" i="3"/>
  <c r="O22" i="3"/>
  <c r="N22" i="3"/>
  <c r="O21" i="3"/>
  <c r="Q21" i="3" s="1"/>
  <c r="N21" i="3"/>
  <c r="O20" i="3"/>
  <c r="N20" i="3"/>
  <c r="O19" i="3"/>
  <c r="N19" i="3"/>
  <c r="O18" i="3"/>
  <c r="N18" i="3"/>
  <c r="O17" i="3"/>
  <c r="N17" i="3"/>
  <c r="O16" i="3"/>
  <c r="N16" i="3"/>
  <c r="Q16" i="3" s="1"/>
  <c r="O15" i="3"/>
  <c r="N15" i="3"/>
  <c r="O14" i="3"/>
  <c r="N14" i="3"/>
  <c r="Q14" i="3" s="1"/>
  <c r="O13" i="3"/>
  <c r="N13" i="3"/>
  <c r="O12" i="3"/>
  <c r="N12" i="3"/>
  <c r="Q12" i="3" s="1"/>
  <c r="O11" i="3"/>
  <c r="N11" i="3"/>
  <c r="O10" i="3"/>
  <c r="N10" i="3"/>
  <c r="A2" i="2"/>
  <c r="L233" i="2"/>
  <c r="L7" i="2" s="1"/>
  <c r="K233" i="2"/>
  <c r="K7" i="2" s="1"/>
  <c r="J233" i="2"/>
  <c r="J7" i="2" s="1"/>
  <c r="I233" i="2"/>
  <c r="I7" i="2" s="1"/>
  <c r="H233" i="2"/>
  <c r="H7" i="2" s="1"/>
  <c r="G233" i="2"/>
  <c r="G7" i="2" s="1"/>
  <c r="F233" i="2"/>
  <c r="F7" i="2" s="1"/>
  <c r="E233" i="2"/>
  <c r="E7" i="2" s="1"/>
  <c r="D233" i="2"/>
  <c r="D7" i="2" s="1"/>
  <c r="C233" i="2"/>
  <c r="C7" i="2" s="1"/>
  <c r="O231" i="2"/>
  <c r="N231" i="2"/>
  <c r="O230" i="2"/>
  <c r="N230" i="2"/>
  <c r="O229" i="2"/>
  <c r="N229" i="2"/>
  <c r="O228" i="2"/>
  <c r="N228" i="2"/>
  <c r="Q228" i="2" s="1"/>
  <c r="O227" i="2"/>
  <c r="N227" i="2"/>
  <c r="O226" i="2"/>
  <c r="N226" i="2"/>
  <c r="Q226" i="2" s="1"/>
  <c r="O225" i="2"/>
  <c r="N225" i="2"/>
  <c r="O224" i="2"/>
  <c r="N224" i="2"/>
  <c r="Q224" i="2" s="1"/>
  <c r="O223" i="2"/>
  <c r="N223" i="2"/>
  <c r="Q223" i="2" s="1"/>
  <c r="O222" i="2"/>
  <c r="N222" i="2"/>
  <c r="Q222" i="2" s="1"/>
  <c r="O221" i="2"/>
  <c r="N221" i="2"/>
  <c r="O220" i="2"/>
  <c r="N220" i="2"/>
  <c r="Q220" i="2" s="1"/>
  <c r="O219" i="2"/>
  <c r="N219" i="2"/>
  <c r="O218" i="2"/>
  <c r="N218" i="2"/>
  <c r="O217" i="2"/>
  <c r="N217" i="2"/>
  <c r="O216" i="2"/>
  <c r="N216" i="2"/>
  <c r="O215" i="2"/>
  <c r="N215" i="2"/>
  <c r="Q215" i="2" s="1"/>
  <c r="O214" i="2"/>
  <c r="N214" i="2"/>
  <c r="Q214" i="2" s="1"/>
  <c r="O213" i="2"/>
  <c r="N213" i="2"/>
  <c r="O212" i="2"/>
  <c r="N212" i="2"/>
  <c r="O211" i="2"/>
  <c r="N211" i="2"/>
  <c r="Q211" i="2" s="1"/>
  <c r="O210" i="2"/>
  <c r="N210" i="2"/>
  <c r="Q210" i="2" s="1"/>
  <c r="O209" i="2"/>
  <c r="N209" i="2"/>
  <c r="Q209" i="2" s="1"/>
  <c r="O208" i="2"/>
  <c r="N208" i="2"/>
  <c r="O207" i="2"/>
  <c r="N207" i="2"/>
  <c r="O206" i="2"/>
  <c r="N206" i="2"/>
  <c r="O205" i="2"/>
  <c r="N205" i="2"/>
  <c r="O204" i="2"/>
  <c r="Q204" i="2" s="1"/>
  <c r="N204" i="2"/>
  <c r="O203" i="2"/>
  <c r="N203" i="2"/>
  <c r="Q203" i="2" s="1"/>
  <c r="O202" i="2"/>
  <c r="Q202" i="2" s="1"/>
  <c r="N202" i="2"/>
  <c r="O201" i="2"/>
  <c r="N201" i="2"/>
  <c r="O200" i="2"/>
  <c r="N200" i="2"/>
  <c r="O199" i="2"/>
  <c r="N199" i="2"/>
  <c r="O198" i="2"/>
  <c r="N198" i="2"/>
  <c r="O197" i="2"/>
  <c r="N197" i="2"/>
  <c r="O196" i="2"/>
  <c r="N196" i="2"/>
  <c r="O195" i="2"/>
  <c r="N195" i="2"/>
  <c r="O194" i="2"/>
  <c r="N194" i="2"/>
  <c r="O193" i="2"/>
  <c r="N193" i="2"/>
  <c r="O192" i="2"/>
  <c r="N192" i="2"/>
  <c r="O191" i="2"/>
  <c r="N191" i="2"/>
  <c r="Q191" i="2" s="1"/>
  <c r="O190" i="2"/>
  <c r="N190" i="2"/>
  <c r="O189" i="2"/>
  <c r="N189" i="2"/>
  <c r="O188" i="2"/>
  <c r="N188" i="2"/>
  <c r="O187" i="2"/>
  <c r="N187" i="2"/>
  <c r="O186" i="2"/>
  <c r="N186" i="2"/>
  <c r="O185" i="2"/>
  <c r="N185" i="2"/>
  <c r="O184" i="2"/>
  <c r="Q184" i="2" s="1"/>
  <c r="N184" i="2"/>
  <c r="O183" i="2"/>
  <c r="N183" i="2"/>
  <c r="Q183" i="2" s="1"/>
  <c r="O182" i="2"/>
  <c r="N182" i="2"/>
  <c r="Q182" i="2" s="1"/>
  <c r="O181" i="2"/>
  <c r="N181" i="2"/>
  <c r="O180" i="2"/>
  <c r="N180" i="2"/>
  <c r="Q180" i="2" s="1"/>
  <c r="O179" i="2"/>
  <c r="N179" i="2"/>
  <c r="Q179" i="2" s="1"/>
  <c r="O178" i="2"/>
  <c r="N178" i="2"/>
  <c r="Q178" i="2" s="1"/>
  <c r="O177" i="2"/>
  <c r="N177" i="2"/>
  <c r="Q177" i="2" s="1"/>
  <c r="O176" i="2"/>
  <c r="N176" i="2"/>
  <c r="Q176" i="2" s="1"/>
  <c r="O175" i="2"/>
  <c r="N175" i="2"/>
  <c r="O174" i="2"/>
  <c r="N174" i="2"/>
  <c r="O173" i="2"/>
  <c r="N173" i="2"/>
  <c r="Q173" i="2" s="1"/>
  <c r="O172" i="2"/>
  <c r="N172" i="2"/>
  <c r="Q172" i="2" s="1"/>
  <c r="Q171" i="2"/>
  <c r="O171" i="2"/>
  <c r="N171" i="2"/>
  <c r="O170" i="2"/>
  <c r="N170" i="2"/>
  <c r="O169" i="2"/>
  <c r="N169" i="2"/>
  <c r="O168" i="2"/>
  <c r="N168" i="2"/>
  <c r="O167" i="2"/>
  <c r="N167" i="2"/>
  <c r="O166" i="2"/>
  <c r="N166" i="2"/>
  <c r="O165" i="2"/>
  <c r="N165" i="2"/>
  <c r="O164" i="2"/>
  <c r="N164" i="2"/>
  <c r="Q164" i="2" s="1"/>
  <c r="O163" i="2"/>
  <c r="N163" i="2"/>
  <c r="O162" i="2"/>
  <c r="N162" i="2"/>
  <c r="O161" i="2"/>
  <c r="N161" i="2"/>
  <c r="O160" i="2"/>
  <c r="N160" i="2"/>
  <c r="Q160" i="2" s="1"/>
  <c r="O159" i="2"/>
  <c r="N159" i="2"/>
  <c r="Q159" i="2" s="1"/>
  <c r="O158" i="2"/>
  <c r="N158" i="2"/>
  <c r="O157" i="2"/>
  <c r="N157" i="2"/>
  <c r="Q157" i="2" s="1"/>
  <c r="O156" i="2"/>
  <c r="N156" i="2"/>
  <c r="Q156" i="2" s="1"/>
  <c r="O155" i="2"/>
  <c r="N155" i="2"/>
  <c r="O154" i="2"/>
  <c r="N154" i="2"/>
  <c r="Q154" i="2" s="1"/>
  <c r="O153" i="2"/>
  <c r="N153" i="2"/>
  <c r="Q153" i="2" s="1"/>
  <c r="O152" i="2"/>
  <c r="N152" i="2"/>
  <c r="O151" i="2"/>
  <c r="N151" i="2"/>
  <c r="O150" i="2"/>
  <c r="N150" i="2"/>
  <c r="O149" i="2"/>
  <c r="N149" i="2"/>
  <c r="O148" i="2"/>
  <c r="N148" i="2"/>
  <c r="O147" i="2"/>
  <c r="N147" i="2"/>
  <c r="O146" i="2"/>
  <c r="N146" i="2"/>
  <c r="Q146" i="2" s="1"/>
  <c r="O145" i="2"/>
  <c r="N145" i="2"/>
  <c r="Q145" i="2" s="1"/>
  <c r="O144" i="2"/>
  <c r="Q144" i="2" s="1"/>
  <c r="N144" i="2"/>
  <c r="O143" i="2"/>
  <c r="N143" i="2"/>
  <c r="O142" i="2"/>
  <c r="N142" i="2"/>
  <c r="O141" i="2"/>
  <c r="N141" i="2"/>
  <c r="Q141" i="2" s="1"/>
  <c r="O140" i="2"/>
  <c r="N140" i="2"/>
  <c r="O139" i="2"/>
  <c r="N139" i="2"/>
  <c r="O138" i="2"/>
  <c r="N138" i="2"/>
  <c r="Q138" i="2" s="1"/>
  <c r="O137" i="2"/>
  <c r="N137" i="2"/>
  <c r="Q137" i="2" s="1"/>
  <c r="O136" i="2"/>
  <c r="N136" i="2"/>
  <c r="O135" i="2"/>
  <c r="N135" i="2"/>
  <c r="O134" i="2"/>
  <c r="N134" i="2"/>
  <c r="Q134" i="2" s="1"/>
  <c r="O133" i="2"/>
  <c r="N133" i="2"/>
  <c r="Q133" i="2" s="1"/>
  <c r="O132" i="2"/>
  <c r="N132" i="2"/>
  <c r="O131" i="2"/>
  <c r="N131" i="2"/>
  <c r="Q131" i="2" s="1"/>
  <c r="O130" i="2"/>
  <c r="N130" i="2"/>
  <c r="Q130" i="2" s="1"/>
  <c r="O129" i="2"/>
  <c r="N129" i="2"/>
  <c r="Q129" i="2" s="1"/>
  <c r="O128" i="2"/>
  <c r="N128" i="2"/>
  <c r="O127" i="2"/>
  <c r="N127" i="2"/>
  <c r="Q127" i="2" s="1"/>
  <c r="O126" i="2"/>
  <c r="N126" i="2"/>
  <c r="Q126" i="2" s="1"/>
  <c r="O125" i="2"/>
  <c r="N125" i="2"/>
  <c r="Q125" i="2" s="1"/>
  <c r="O124" i="2"/>
  <c r="N124" i="2"/>
  <c r="O123" i="2"/>
  <c r="N123" i="2"/>
  <c r="Q123" i="2" s="1"/>
  <c r="O122" i="2"/>
  <c r="N122" i="2"/>
  <c r="Q122" i="2" s="1"/>
  <c r="O121" i="2"/>
  <c r="N121" i="2"/>
  <c r="O120" i="2"/>
  <c r="N120" i="2"/>
  <c r="O119" i="2"/>
  <c r="N119" i="2"/>
  <c r="O118" i="2"/>
  <c r="N118" i="2"/>
  <c r="O117" i="2"/>
  <c r="N117" i="2"/>
  <c r="O116" i="2"/>
  <c r="N116" i="2"/>
  <c r="O115" i="2"/>
  <c r="N115" i="2"/>
  <c r="Q115" i="2" s="1"/>
  <c r="O114" i="2"/>
  <c r="N114" i="2"/>
  <c r="Q114" i="2" s="1"/>
  <c r="O113" i="2"/>
  <c r="Q113" i="2" s="1"/>
  <c r="N113" i="2"/>
  <c r="O112" i="2"/>
  <c r="N112" i="2"/>
  <c r="O111" i="2"/>
  <c r="N111" i="2"/>
  <c r="Q111" i="2" s="1"/>
  <c r="O110" i="2"/>
  <c r="N110" i="2"/>
  <c r="O109" i="2"/>
  <c r="N109" i="2"/>
  <c r="O108" i="2"/>
  <c r="N108" i="2"/>
  <c r="Q108" i="2" s="1"/>
  <c r="O107" i="2"/>
  <c r="N107" i="2"/>
  <c r="O106" i="2"/>
  <c r="N106" i="2"/>
  <c r="O105" i="2"/>
  <c r="N105" i="2"/>
  <c r="O104" i="2"/>
  <c r="N104" i="2"/>
  <c r="O103" i="2"/>
  <c r="N103" i="2"/>
  <c r="O102" i="2"/>
  <c r="N102" i="2"/>
  <c r="Q102" i="2" s="1"/>
  <c r="O101" i="2"/>
  <c r="N101" i="2"/>
  <c r="O100" i="2"/>
  <c r="N100" i="2"/>
  <c r="O99" i="2"/>
  <c r="N99" i="2"/>
  <c r="O98" i="2"/>
  <c r="N98" i="2"/>
  <c r="O97" i="2"/>
  <c r="N97" i="2"/>
  <c r="O96" i="2"/>
  <c r="N96" i="2"/>
  <c r="O95" i="2"/>
  <c r="N95" i="2"/>
  <c r="O94" i="2"/>
  <c r="N94" i="2"/>
  <c r="Q94" i="2" s="1"/>
  <c r="O93" i="2"/>
  <c r="N93" i="2"/>
  <c r="O92" i="2"/>
  <c r="N92" i="2"/>
  <c r="Q92" i="2" s="1"/>
  <c r="O91" i="2"/>
  <c r="N91" i="2"/>
  <c r="O90" i="2"/>
  <c r="N90" i="2"/>
  <c r="O89" i="2"/>
  <c r="N89" i="2"/>
  <c r="O88" i="2"/>
  <c r="N88" i="2"/>
  <c r="O87" i="2"/>
  <c r="N87" i="2"/>
  <c r="Q87" i="2" s="1"/>
  <c r="O86" i="2"/>
  <c r="N86" i="2"/>
  <c r="Q86" i="2" s="1"/>
  <c r="O85" i="2"/>
  <c r="N85" i="2"/>
  <c r="O84" i="2"/>
  <c r="N84" i="2"/>
  <c r="O83" i="2"/>
  <c r="N83" i="2"/>
  <c r="O82" i="2"/>
  <c r="N82" i="2"/>
  <c r="O81" i="2"/>
  <c r="N81" i="2"/>
  <c r="O80" i="2"/>
  <c r="N80" i="2"/>
  <c r="O79" i="2"/>
  <c r="N79" i="2"/>
  <c r="O78" i="2"/>
  <c r="N78" i="2"/>
  <c r="O77" i="2"/>
  <c r="N77" i="2"/>
  <c r="O76" i="2"/>
  <c r="N76" i="2"/>
  <c r="O75" i="2"/>
  <c r="N75" i="2"/>
  <c r="O74" i="2"/>
  <c r="N74" i="2"/>
  <c r="Q74" i="2" s="1"/>
  <c r="O73" i="2"/>
  <c r="N73" i="2"/>
  <c r="O72" i="2"/>
  <c r="Q72" i="2" s="1"/>
  <c r="N72" i="2"/>
  <c r="O71" i="2"/>
  <c r="N71" i="2"/>
  <c r="Q71" i="2" s="1"/>
  <c r="O70" i="2"/>
  <c r="N70" i="2"/>
  <c r="Q70" i="2" s="1"/>
  <c r="O69" i="2"/>
  <c r="N69" i="2"/>
  <c r="O68" i="2"/>
  <c r="N68" i="2"/>
  <c r="O67" i="2"/>
  <c r="N67" i="2"/>
  <c r="O66" i="2"/>
  <c r="N66" i="2"/>
  <c r="Q66" i="2" s="1"/>
  <c r="O65" i="2"/>
  <c r="N65" i="2"/>
  <c r="O64" i="2"/>
  <c r="N64" i="2"/>
  <c r="O63" i="2"/>
  <c r="N63" i="2"/>
  <c r="O62" i="2"/>
  <c r="N62" i="2"/>
  <c r="O61" i="2"/>
  <c r="N61" i="2"/>
  <c r="Q61" i="2" s="1"/>
  <c r="O60" i="2"/>
  <c r="N60" i="2"/>
  <c r="Q60" i="2" s="1"/>
  <c r="O59" i="2"/>
  <c r="Q59" i="2" s="1"/>
  <c r="N59" i="2"/>
  <c r="O58" i="2"/>
  <c r="N58" i="2"/>
  <c r="O57" i="2"/>
  <c r="N57" i="2"/>
  <c r="Q57" i="2" s="1"/>
  <c r="O56" i="2"/>
  <c r="N56" i="2"/>
  <c r="O55" i="2"/>
  <c r="N55" i="2"/>
  <c r="O54" i="2"/>
  <c r="N54" i="2"/>
  <c r="Q54" i="2" s="1"/>
  <c r="O53" i="2"/>
  <c r="Q53" i="2" s="1"/>
  <c r="N53" i="2"/>
  <c r="O52" i="2"/>
  <c r="N52" i="2"/>
  <c r="Q52" i="2" s="1"/>
  <c r="O51" i="2"/>
  <c r="N51" i="2"/>
  <c r="O50" i="2"/>
  <c r="N50" i="2"/>
  <c r="Q50" i="2" s="1"/>
  <c r="O49" i="2"/>
  <c r="N49" i="2"/>
  <c r="Q49" i="2" s="1"/>
  <c r="O48" i="2"/>
  <c r="N48" i="2"/>
  <c r="Q48" i="2" s="1"/>
  <c r="O47" i="2"/>
  <c r="N47" i="2"/>
  <c r="O46" i="2"/>
  <c r="N46" i="2"/>
  <c r="Q46" i="2" s="1"/>
  <c r="O45" i="2"/>
  <c r="N45" i="2"/>
  <c r="O44" i="2"/>
  <c r="N44" i="2"/>
  <c r="O43" i="2"/>
  <c r="N43" i="2"/>
  <c r="O42" i="2"/>
  <c r="N42" i="2"/>
  <c r="Q42" i="2" s="1"/>
  <c r="O41" i="2"/>
  <c r="N41" i="2"/>
  <c r="O40" i="2"/>
  <c r="N40" i="2"/>
  <c r="O39" i="2"/>
  <c r="N39" i="2"/>
  <c r="O38" i="2"/>
  <c r="N38" i="2"/>
  <c r="Q38" i="2" s="1"/>
  <c r="O37" i="2"/>
  <c r="N37" i="2"/>
  <c r="O36" i="2"/>
  <c r="N36" i="2"/>
  <c r="Q36" i="2" s="1"/>
  <c r="O35" i="2"/>
  <c r="N35" i="2"/>
  <c r="O34" i="2"/>
  <c r="N34" i="2"/>
  <c r="Q34" i="2" s="1"/>
  <c r="O33" i="2"/>
  <c r="N33" i="2"/>
  <c r="Q33" i="2" s="1"/>
  <c r="O32" i="2"/>
  <c r="N32" i="2"/>
  <c r="Q32" i="2" s="1"/>
  <c r="O31" i="2"/>
  <c r="N31" i="2"/>
  <c r="O30" i="2"/>
  <c r="N30" i="2"/>
  <c r="O29" i="2"/>
  <c r="N29" i="2"/>
  <c r="Q29" i="2" s="1"/>
  <c r="O28" i="2"/>
  <c r="N28" i="2"/>
  <c r="O27" i="2"/>
  <c r="N27" i="2"/>
  <c r="Q27" i="2" s="1"/>
  <c r="O26" i="2"/>
  <c r="N26" i="2"/>
  <c r="O25" i="2"/>
  <c r="N25" i="2"/>
  <c r="Q25" i="2" s="1"/>
  <c r="O24" i="2"/>
  <c r="N24" i="2"/>
  <c r="O23" i="2"/>
  <c r="N23" i="2"/>
  <c r="O22" i="2"/>
  <c r="N22" i="2"/>
  <c r="Q22" i="2" s="1"/>
  <c r="O21" i="2"/>
  <c r="N21" i="2"/>
  <c r="O20" i="2"/>
  <c r="N20" i="2"/>
  <c r="O19" i="2"/>
  <c r="N19" i="2"/>
  <c r="O18" i="2"/>
  <c r="N18" i="2"/>
  <c r="O17" i="2"/>
  <c r="N17" i="2"/>
  <c r="Q17" i="2" s="1"/>
  <c r="Q16" i="2"/>
  <c r="O16" i="2"/>
  <c r="N16" i="2"/>
  <c r="O15" i="2"/>
  <c r="N15" i="2"/>
  <c r="O14" i="2"/>
  <c r="N14" i="2"/>
  <c r="O13" i="2"/>
  <c r="N13" i="2"/>
  <c r="O12" i="2"/>
  <c r="N12" i="2"/>
  <c r="O11" i="2"/>
  <c r="N11" i="2"/>
  <c r="O10" i="2"/>
  <c r="N10" i="2"/>
  <c r="Q10" i="2" s="1"/>
  <c r="S7" i="2"/>
  <c r="P7" i="2"/>
  <c r="M7" i="2"/>
  <c r="R233" i="1"/>
  <c r="R7" i="1" s="1"/>
  <c r="A3" i="1"/>
  <c r="AC3" i="1" s="1"/>
  <c r="AC4" i="1" s="1"/>
  <c r="AC6" i="1" s="1"/>
  <c r="A4" i="1"/>
  <c r="O231" i="1"/>
  <c r="O230" i="1"/>
  <c r="O229" i="1"/>
  <c r="O228" i="1"/>
  <c r="O227" i="1"/>
  <c r="Q227" i="1" s="1"/>
  <c r="O226" i="1"/>
  <c r="O225" i="1"/>
  <c r="O224" i="1"/>
  <c r="Q224" i="1" s="1"/>
  <c r="O223" i="1"/>
  <c r="O222" i="1"/>
  <c r="O221" i="1"/>
  <c r="O220" i="1"/>
  <c r="O219" i="1"/>
  <c r="Q219" i="1" s="1"/>
  <c r="O218" i="1"/>
  <c r="O217" i="1"/>
  <c r="O216" i="1"/>
  <c r="O215" i="1"/>
  <c r="O214" i="1"/>
  <c r="O213" i="1"/>
  <c r="O212" i="1"/>
  <c r="O211" i="1"/>
  <c r="Q211" i="1" s="1"/>
  <c r="O210" i="1"/>
  <c r="O209" i="1"/>
  <c r="O208" i="1"/>
  <c r="O207" i="1"/>
  <c r="O206" i="1"/>
  <c r="O205" i="1"/>
  <c r="O204" i="1"/>
  <c r="O203" i="1"/>
  <c r="Q203" i="1" s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Q171" i="1" s="1"/>
  <c r="O170" i="1"/>
  <c r="O169" i="1"/>
  <c r="O168" i="1"/>
  <c r="Q168" i="1" s="1"/>
  <c r="O167" i="1"/>
  <c r="O166" i="1"/>
  <c r="O165" i="1"/>
  <c r="O164" i="1"/>
  <c r="O163" i="1"/>
  <c r="Q163" i="1" s="1"/>
  <c r="O162" i="1"/>
  <c r="O161" i="1"/>
  <c r="O160" i="1"/>
  <c r="Q160" i="1" s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Q137" i="1" s="1"/>
  <c r="O136" i="1"/>
  <c r="O135" i="1"/>
  <c r="O134" i="1"/>
  <c r="O133" i="1"/>
  <c r="O132" i="1"/>
  <c r="O131" i="1"/>
  <c r="Q131" i="1" s="1"/>
  <c r="O130" i="1"/>
  <c r="O129" i="1"/>
  <c r="O128" i="1"/>
  <c r="O127" i="1"/>
  <c r="O126" i="1"/>
  <c r="O125" i="1"/>
  <c r="O124" i="1"/>
  <c r="O123" i="1"/>
  <c r="Q123" i="1" s="1"/>
  <c r="O122" i="1"/>
  <c r="O121" i="1"/>
  <c r="O120" i="1"/>
  <c r="O119" i="1"/>
  <c r="O118" i="1"/>
  <c r="O117" i="1"/>
  <c r="O116" i="1"/>
  <c r="O115" i="1"/>
  <c r="Q115" i="1" s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Q91" i="1" s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Q75" i="1" s="1"/>
  <c r="O74" i="1"/>
  <c r="O73" i="1"/>
  <c r="Q73" i="1" s="1"/>
  <c r="O72" i="1"/>
  <c r="Q72" i="1" s="1"/>
  <c r="O71" i="1"/>
  <c r="O70" i="1"/>
  <c r="O69" i="1"/>
  <c r="O68" i="1"/>
  <c r="O67" i="1"/>
  <c r="O66" i="1"/>
  <c r="O65" i="1"/>
  <c r="O64" i="1"/>
  <c r="Q64" i="1" s="1"/>
  <c r="O63" i="1"/>
  <c r="O62" i="1"/>
  <c r="O61" i="1"/>
  <c r="O60" i="1"/>
  <c r="O59" i="1"/>
  <c r="O58" i="1"/>
  <c r="O57" i="1"/>
  <c r="Q57" i="1" s="1"/>
  <c r="O56" i="1"/>
  <c r="Q56" i="1" s="1"/>
  <c r="O55" i="1"/>
  <c r="O54" i="1"/>
  <c r="O53" i="1"/>
  <c r="O52" i="1"/>
  <c r="O51" i="1"/>
  <c r="Q51" i="1" s="1"/>
  <c r="O50" i="1"/>
  <c r="O49" i="1"/>
  <c r="O48" i="1"/>
  <c r="O47" i="1"/>
  <c r="O46" i="1"/>
  <c r="O45" i="1"/>
  <c r="O44" i="1"/>
  <c r="O43" i="1"/>
  <c r="Q43" i="1" s="1"/>
  <c r="O42" i="1"/>
  <c r="O41" i="1"/>
  <c r="Q41" i="1" s="1"/>
  <c r="O40" i="1"/>
  <c r="Q40" i="1" s="1"/>
  <c r="O39" i="1"/>
  <c r="O38" i="1"/>
  <c r="O37" i="1"/>
  <c r="O36" i="1"/>
  <c r="O35" i="1"/>
  <c r="O34" i="1"/>
  <c r="O33" i="1"/>
  <c r="Q33" i="1" s="1"/>
  <c r="O32" i="1"/>
  <c r="Q32" i="1" s="1"/>
  <c r="O31" i="1"/>
  <c r="O30" i="1"/>
  <c r="O29" i="1"/>
  <c r="O28" i="1"/>
  <c r="O27" i="1"/>
  <c r="Q27" i="1" s="1"/>
  <c r="O26" i="1"/>
  <c r="O25" i="1"/>
  <c r="O24" i="1"/>
  <c r="Q24" i="1" s="1"/>
  <c r="O23" i="1"/>
  <c r="O22" i="1"/>
  <c r="O21" i="1"/>
  <c r="O20" i="1"/>
  <c r="O19" i="1"/>
  <c r="Q19" i="1" s="1"/>
  <c r="O18" i="1"/>
  <c r="O17" i="1"/>
  <c r="Q17" i="1" s="1"/>
  <c r="O16" i="1"/>
  <c r="Q16" i="1" s="1"/>
  <c r="O15" i="1"/>
  <c r="O14" i="1"/>
  <c r="O13" i="1"/>
  <c r="O12" i="1"/>
  <c r="O11" i="1"/>
  <c r="Q11" i="1" s="1"/>
  <c r="N231" i="1"/>
  <c r="N230" i="1"/>
  <c r="N229" i="1"/>
  <c r="N228" i="1"/>
  <c r="N227" i="1"/>
  <c r="N226" i="1"/>
  <c r="Q226" i="1" s="1"/>
  <c r="N225" i="1"/>
  <c r="N224" i="1"/>
  <c r="N223" i="1"/>
  <c r="N222" i="1"/>
  <c r="N221" i="1"/>
  <c r="N220" i="1"/>
  <c r="N219" i="1"/>
  <c r="N218" i="1"/>
  <c r="Q218" i="1" s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Q202" i="1" s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Q186" i="1" s="1"/>
  <c r="N185" i="1"/>
  <c r="N184" i="1"/>
  <c r="N183" i="1"/>
  <c r="N182" i="1"/>
  <c r="N181" i="1"/>
  <c r="N180" i="1"/>
  <c r="N179" i="1"/>
  <c r="N178" i="1"/>
  <c r="Q178" i="1" s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Q162" i="1" s="1"/>
  <c r="N161" i="1"/>
  <c r="N160" i="1"/>
  <c r="N159" i="1"/>
  <c r="N158" i="1"/>
  <c r="N157" i="1"/>
  <c r="N156" i="1"/>
  <c r="N155" i="1"/>
  <c r="N154" i="1"/>
  <c r="Q154" i="1" s="1"/>
  <c r="N153" i="1"/>
  <c r="N152" i="1"/>
  <c r="N151" i="1"/>
  <c r="N150" i="1"/>
  <c r="N149" i="1"/>
  <c r="N148" i="1"/>
  <c r="N147" i="1"/>
  <c r="N146" i="1"/>
  <c r="Q146" i="1" s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Q130" i="1" s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Q114" i="1" s="1"/>
  <c r="N113" i="1"/>
  <c r="N112" i="1"/>
  <c r="N111" i="1"/>
  <c r="N110" i="1"/>
  <c r="N109" i="1"/>
  <c r="N108" i="1"/>
  <c r="N107" i="1"/>
  <c r="N106" i="1"/>
  <c r="Q106" i="1" s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Q90" i="1" s="1"/>
  <c r="N89" i="1"/>
  <c r="N88" i="1"/>
  <c r="N87" i="1"/>
  <c r="N86" i="1"/>
  <c r="N85" i="1"/>
  <c r="N84" i="1"/>
  <c r="N83" i="1"/>
  <c r="N82" i="1"/>
  <c r="Q82" i="1" s="1"/>
  <c r="N81" i="1"/>
  <c r="N80" i="1"/>
  <c r="N79" i="1"/>
  <c r="N78" i="1"/>
  <c r="N77" i="1"/>
  <c r="N76" i="1"/>
  <c r="N75" i="1"/>
  <c r="N74" i="1"/>
  <c r="Q74" i="1" s="1"/>
  <c r="Q223" i="1"/>
  <c r="Q207" i="1"/>
  <c r="Q199" i="1"/>
  <c r="Q198" i="1"/>
  <c r="Q191" i="1"/>
  <c r="Q175" i="1"/>
  <c r="Q167" i="1"/>
  <c r="Q159" i="1"/>
  <c r="Q143" i="1"/>
  <c r="Q135" i="1"/>
  <c r="Q127" i="1"/>
  <c r="Q119" i="1"/>
  <c r="Q111" i="1"/>
  <c r="Q103" i="1"/>
  <c r="Q95" i="1"/>
  <c r="Q87" i="1"/>
  <c r="Q71" i="1"/>
  <c r="Q63" i="1"/>
  <c r="Q55" i="1"/>
  <c r="Q47" i="1"/>
  <c r="Q39" i="1"/>
  <c r="Q31" i="1"/>
  <c r="Q23" i="1"/>
  <c r="Q15" i="1"/>
  <c r="O10" i="1"/>
  <c r="S7" i="1"/>
  <c r="P7" i="1"/>
  <c r="M7" i="1"/>
  <c r="K7" i="1"/>
  <c r="I7" i="1"/>
  <c r="G7" i="1"/>
  <c r="E7" i="1"/>
  <c r="C7" i="1"/>
  <c r="Q220" i="1"/>
  <c r="Q215" i="1"/>
  <c r="Q210" i="1"/>
  <c r="Q188" i="1"/>
  <c r="Q187" i="1"/>
  <c r="Q181" i="1"/>
  <c r="Q172" i="1"/>
  <c r="Q164" i="1"/>
  <c r="Q141" i="1"/>
  <c r="Q134" i="1"/>
  <c r="Q132" i="1"/>
  <c r="Q126" i="1"/>
  <c r="Q122" i="1"/>
  <c r="Q100" i="1"/>
  <c r="Q83" i="1"/>
  <c r="Q77" i="1"/>
  <c r="Q70" i="1"/>
  <c r="Q66" i="1"/>
  <c r="Q58" i="1"/>
  <c r="Q54" i="1"/>
  <c r="Q49" i="1"/>
  <c r="Q48" i="1"/>
  <c r="Q46" i="1"/>
  <c r="Q45" i="1"/>
  <c r="Q44" i="1"/>
  <c r="Q38" i="1"/>
  <c r="Q13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L233" i="1"/>
  <c r="L7" i="1" s="1"/>
  <c r="K233" i="1"/>
  <c r="J233" i="1"/>
  <c r="J7" i="1" s="1"/>
  <c r="I233" i="1"/>
  <c r="H233" i="1"/>
  <c r="H7" i="1" s="1"/>
  <c r="G233" i="1"/>
  <c r="F233" i="1"/>
  <c r="F7" i="1" s="1"/>
  <c r="E233" i="1"/>
  <c r="D233" i="1"/>
  <c r="D7" i="1" s="1"/>
  <c r="C233" i="1"/>
  <c r="Q231" i="1"/>
  <c r="Q230" i="1"/>
  <c r="Q229" i="1"/>
  <c r="Q228" i="1"/>
  <c r="Q222" i="1"/>
  <c r="Q221" i="1"/>
  <c r="Q214" i="1"/>
  <c r="Q213" i="1"/>
  <c r="Q212" i="1"/>
  <c r="Q206" i="1"/>
  <c r="Q205" i="1"/>
  <c r="Q204" i="1"/>
  <c r="Q197" i="1"/>
  <c r="Q196" i="1"/>
  <c r="Q195" i="1"/>
  <c r="Q194" i="1"/>
  <c r="Q193" i="1"/>
  <c r="Q190" i="1"/>
  <c r="Q189" i="1"/>
  <c r="Q183" i="1"/>
  <c r="Q182" i="1"/>
  <c r="Q180" i="1"/>
  <c r="Q179" i="1"/>
  <c r="Q174" i="1"/>
  <c r="Q173" i="1"/>
  <c r="Q170" i="1"/>
  <c r="Q166" i="1"/>
  <c r="Q165" i="1"/>
  <c r="Q158" i="1"/>
  <c r="Q157" i="1"/>
  <c r="Q156" i="1"/>
  <c r="Q155" i="1"/>
  <c r="Q151" i="1"/>
  <c r="Q150" i="1"/>
  <c r="Q149" i="1"/>
  <c r="Q148" i="1"/>
  <c r="Q147" i="1"/>
  <c r="Q142" i="1"/>
  <c r="Q140" i="1"/>
  <c r="Q139" i="1"/>
  <c r="Q138" i="1"/>
  <c r="Q133" i="1"/>
  <c r="Q125" i="1"/>
  <c r="Q124" i="1"/>
  <c r="Q118" i="1"/>
  <c r="Q117" i="1"/>
  <c r="Q116" i="1"/>
  <c r="Q110" i="1"/>
  <c r="Q109" i="1"/>
  <c r="Q108" i="1"/>
  <c r="Q107" i="1"/>
  <c r="Q102" i="1"/>
  <c r="Q101" i="1"/>
  <c r="Q99" i="1"/>
  <c r="Q98" i="1"/>
  <c r="Q94" i="1"/>
  <c r="Q93" i="1"/>
  <c r="Q92" i="1"/>
  <c r="Q86" i="1"/>
  <c r="Q85" i="1"/>
  <c r="Q84" i="1"/>
  <c r="Q79" i="1"/>
  <c r="Q78" i="1"/>
  <c r="Q76" i="1"/>
  <c r="Q69" i="1"/>
  <c r="Q68" i="1"/>
  <c r="Q67" i="1"/>
  <c r="Q65" i="1"/>
  <c r="Q62" i="1"/>
  <c r="Q61" i="1"/>
  <c r="Q60" i="1"/>
  <c r="Q59" i="1"/>
  <c r="Q53" i="1"/>
  <c r="Q52" i="1"/>
  <c r="Q50" i="1"/>
  <c r="Q42" i="1"/>
  <c r="Q37" i="1"/>
  <c r="Q36" i="1"/>
  <c r="Q35" i="1"/>
  <c r="Q34" i="1"/>
  <c r="Q30" i="1"/>
  <c r="Q29" i="1"/>
  <c r="Q28" i="1"/>
  <c r="Q26" i="1"/>
  <c r="Q25" i="1"/>
  <c r="Q22" i="1"/>
  <c r="Q21" i="1"/>
  <c r="Q20" i="1"/>
  <c r="Q18" i="1"/>
  <c r="Q14" i="1"/>
  <c r="Q12" i="1"/>
  <c r="N10" i="1"/>
  <c r="Q352" i="3" l="1"/>
  <c r="Q427" i="3"/>
  <c r="Q501" i="3"/>
  <c r="Q453" i="3"/>
  <c r="Q186" i="3"/>
  <c r="Q185" i="3"/>
  <c r="Q357" i="3"/>
  <c r="R356" i="3" s="1"/>
  <c r="Q189" i="3"/>
  <c r="Q429" i="3"/>
  <c r="Q165" i="3"/>
  <c r="Q377" i="3"/>
  <c r="Q375" i="3"/>
  <c r="Q371" i="3"/>
  <c r="Q347" i="3"/>
  <c r="R345" i="3" s="1"/>
  <c r="Q333" i="3"/>
  <c r="Q323" i="3"/>
  <c r="Q247" i="3"/>
  <c r="Q245" i="3"/>
  <c r="Q236" i="3"/>
  <c r="R236" i="3" s="1"/>
  <c r="Q271" i="3"/>
  <c r="Q491" i="3"/>
  <c r="Q489" i="3"/>
  <c r="Q487" i="3"/>
  <c r="Q469" i="3"/>
  <c r="Q190" i="3"/>
  <c r="Q187" i="3"/>
  <c r="Q440" i="3"/>
  <c r="R436" i="3" s="1"/>
  <c r="Q435" i="3"/>
  <c r="Q433" i="3"/>
  <c r="Q432" i="3"/>
  <c r="Q431" i="3"/>
  <c r="Q417" i="3"/>
  <c r="Q416" i="3"/>
  <c r="Q415" i="3"/>
  <c r="Q413" i="3"/>
  <c r="Q412" i="3"/>
  <c r="Q384" i="3"/>
  <c r="R384" i="3" s="1"/>
  <c r="Q376" i="3"/>
  <c r="Q373" i="3"/>
  <c r="Q372" i="3"/>
  <c r="R368" i="3" s="1"/>
  <c r="Q120" i="3"/>
  <c r="Q355" i="3"/>
  <c r="Q353" i="3"/>
  <c r="Q351" i="3"/>
  <c r="Q321" i="3"/>
  <c r="Q312" i="3"/>
  <c r="Q309" i="3"/>
  <c r="Q251" i="3"/>
  <c r="Q249" i="3"/>
  <c r="O503" i="3"/>
  <c r="R315" i="3"/>
  <c r="R327" i="3"/>
  <c r="R339" i="3"/>
  <c r="R475" i="3"/>
  <c r="R441" i="3"/>
  <c r="R481" i="3"/>
  <c r="R281" i="3"/>
  <c r="R301" i="3"/>
  <c r="R421" i="3"/>
  <c r="R493" i="3"/>
  <c r="R295" i="3"/>
  <c r="R254" i="3"/>
  <c r="R286" i="3"/>
  <c r="R402" i="3"/>
  <c r="R462" i="3"/>
  <c r="R362" i="3"/>
  <c r="R378" i="3"/>
  <c r="R418" i="3"/>
  <c r="Q67" i="3"/>
  <c r="Q71" i="3"/>
  <c r="Q79" i="3"/>
  <c r="Q83" i="3"/>
  <c r="Q102" i="3"/>
  <c r="Q106" i="3"/>
  <c r="Q110" i="3"/>
  <c r="Q114" i="3"/>
  <c r="Q129" i="3"/>
  <c r="Q133" i="3"/>
  <c r="Q137" i="3"/>
  <c r="R135" i="3" s="1"/>
  <c r="Q168" i="3"/>
  <c r="Q172" i="3"/>
  <c r="Q176" i="3"/>
  <c r="Q180" i="3"/>
  <c r="Q184" i="3"/>
  <c r="Q192" i="3"/>
  <c r="Q196" i="3"/>
  <c r="Q200" i="3"/>
  <c r="Q223" i="3"/>
  <c r="Q227" i="3"/>
  <c r="Q231" i="3"/>
  <c r="Q242" i="3"/>
  <c r="R239" i="3" s="1"/>
  <c r="Q246" i="3"/>
  <c r="Q250" i="3"/>
  <c r="Q270" i="3"/>
  <c r="R266" i="3" s="1"/>
  <c r="Q274" i="3"/>
  <c r="R272" i="3" s="1"/>
  <c r="Q278" i="3"/>
  <c r="R275" i="3" s="1"/>
  <c r="Q314" i="3"/>
  <c r="Q322" i="3"/>
  <c r="Q334" i="3"/>
  <c r="Q338" i="3"/>
  <c r="Q354" i="3"/>
  <c r="Q370" i="3"/>
  <c r="Q374" i="3"/>
  <c r="Q390" i="3"/>
  <c r="R390" i="3" s="1"/>
  <c r="Q414" i="3"/>
  <c r="Q430" i="3"/>
  <c r="Q434" i="3"/>
  <c r="Q490" i="3"/>
  <c r="F505" i="3"/>
  <c r="F7" i="3" s="1"/>
  <c r="Q36" i="3"/>
  <c r="Q48" i="3"/>
  <c r="Q56" i="3"/>
  <c r="R251" i="3"/>
  <c r="H505" i="3"/>
  <c r="H7" i="3" s="1"/>
  <c r="Q17" i="3"/>
  <c r="Q25" i="3"/>
  <c r="Q37" i="3"/>
  <c r="Q41" i="3"/>
  <c r="Q45" i="3"/>
  <c r="Q57" i="3"/>
  <c r="R57" i="3" s="1"/>
  <c r="Q76" i="3"/>
  <c r="Q88" i="3"/>
  <c r="Q92" i="3"/>
  <c r="Q96" i="3"/>
  <c r="Q107" i="3"/>
  <c r="Q123" i="3"/>
  <c r="Q146" i="3"/>
  <c r="Q177" i="3"/>
  <c r="Q205" i="3"/>
  <c r="Q213" i="3"/>
  <c r="J505" i="3"/>
  <c r="J7" i="3" s="1"/>
  <c r="Q73" i="3"/>
  <c r="Q135" i="3"/>
  <c r="Q214" i="3"/>
  <c r="Q18" i="3"/>
  <c r="Q34" i="3"/>
  <c r="Q70" i="3"/>
  <c r="Q78" i="3"/>
  <c r="Q82" i="3"/>
  <c r="Q86" i="3"/>
  <c r="R84" i="3" s="1"/>
  <c r="Q101" i="3"/>
  <c r="R96" i="3" s="1"/>
  <c r="Q113" i="3"/>
  <c r="Q128" i="3"/>
  <c r="Q140" i="3"/>
  <c r="Q144" i="3"/>
  <c r="Q148" i="3"/>
  <c r="Q152" i="3"/>
  <c r="Q179" i="3"/>
  <c r="Q183" i="3"/>
  <c r="R450" i="3"/>
  <c r="R466" i="3"/>
  <c r="R499" i="3"/>
  <c r="D505" i="3"/>
  <c r="D7" i="3" s="1"/>
  <c r="L505" i="3"/>
  <c r="L7" i="3" s="1"/>
  <c r="Q11" i="3"/>
  <c r="Q15" i="3"/>
  <c r="R14" i="3" s="1"/>
  <c r="Q19" i="3"/>
  <c r="Q23" i="3"/>
  <c r="Q31" i="3"/>
  <c r="Q47" i="3"/>
  <c r="Q90" i="3"/>
  <c r="Q94" i="3"/>
  <c r="R92" i="3" s="1"/>
  <c r="Q121" i="3"/>
  <c r="Q160" i="3"/>
  <c r="Q203" i="3"/>
  <c r="Q207" i="3"/>
  <c r="R206" i="3" s="1"/>
  <c r="Q211" i="3"/>
  <c r="Q226" i="3"/>
  <c r="R226" i="3" s="1"/>
  <c r="Q169" i="3"/>
  <c r="K505" i="3"/>
  <c r="K7" i="3" s="1"/>
  <c r="I505" i="3"/>
  <c r="I7" i="3" s="1"/>
  <c r="G505" i="3"/>
  <c r="G7" i="3" s="1"/>
  <c r="E505" i="3"/>
  <c r="E7" i="3" s="1"/>
  <c r="Q188" i="3"/>
  <c r="C505" i="3"/>
  <c r="C7" i="3" s="1"/>
  <c r="N503" i="3"/>
  <c r="Q77" i="3"/>
  <c r="Q119" i="3"/>
  <c r="Q167" i="3"/>
  <c r="Q24" i="3"/>
  <c r="Q27" i="3"/>
  <c r="Q80" i="3"/>
  <c r="Q84" i="3"/>
  <c r="Q91" i="3"/>
  <c r="Q105" i="3"/>
  <c r="Q112" i="3"/>
  <c r="Q122" i="3"/>
  <c r="Q132" i="3"/>
  <c r="Q139" i="3"/>
  <c r="Q149" i="3"/>
  <c r="Q153" i="3"/>
  <c r="Q156" i="3"/>
  <c r="Q174" i="3"/>
  <c r="Q178" i="3"/>
  <c r="R178" i="3" s="1"/>
  <c r="Q191" i="3"/>
  <c r="R191" i="3" s="1"/>
  <c r="Q195" i="3"/>
  <c r="Q209" i="3"/>
  <c r="Q219" i="3"/>
  <c r="R216" i="3" s="1"/>
  <c r="Q222" i="3"/>
  <c r="Q229" i="3"/>
  <c r="Q10" i="3"/>
  <c r="Q22" i="3"/>
  <c r="R21" i="3" s="1"/>
  <c r="Q35" i="3"/>
  <c r="Q39" i="3"/>
  <c r="Q43" i="3"/>
  <c r="Q50" i="3"/>
  <c r="Q54" i="3"/>
  <c r="R161" i="3"/>
  <c r="Q164" i="3"/>
  <c r="Q175" i="3"/>
  <c r="R173" i="3" s="1"/>
  <c r="Q53" i="3"/>
  <c r="Q103" i="3"/>
  <c r="R102" i="3" s="1"/>
  <c r="Q147" i="3"/>
  <c r="Q38" i="3"/>
  <c r="Q143" i="3"/>
  <c r="Q13" i="3"/>
  <c r="Q29" i="3"/>
  <c r="Q44" i="3"/>
  <c r="R39" i="3" s="1"/>
  <c r="Q65" i="3"/>
  <c r="Q141" i="3"/>
  <c r="Q171" i="3"/>
  <c r="Q33" i="3"/>
  <c r="Q117" i="3"/>
  <c r="R116" i="3" s="1"/>
  <c r="Q20" i="3"/>
  <c r="R18" i="3" s="1"/>
  <c r="R45" i="3"/>
  <c r="Q52" i="3"/>
  <c r="Q69" i="3"/>
  <c r="Q72" i="3"/>
  <c r="R71" i="3" s="1"/>
  <c r="Q142" i="3"/>
  <c r="Q145" i="3"/>
  <c r="Q166" i="3"/>
  <c r="Q170" i="3"/>
  <c r="Q181" i="3"/>
  <c r="R195" i="3"/>
  <c r="R229" i="3"/>
  <c r="R26" i="3"/>
  <c r="R29" i="3"/>
  <c r="R63" i="3"/>
  <c r="R107" i="3"/>
  <c r="R148" i="3"/>
  <c r="O233" i="3"/>
  <c r="R130" i="3"/>
  <c r="R153" i="3"/>
  <c r="R201" i="3"/>
  <c r="R67" i="3"/>
  <c r="R88" i="3"/>
  <c r="R124" i="3"/>
  <c r="R198" i="3"/>
  <c r="R221" i="3"/>
  <c r="N233" i="3"/>
  <c r="Q206" i="2"/>
  <c r="Q83" i="2"/>
  <c r="Q231" i="2"/>
  <c r="Q170" i="2"/>
  <c r="Q69" i="2"/>
  <c r="Q207" i="2"/>
  <c r="Q167" i="2"/>
  <c r="Q161" i="2"/>
  <c r="Q149" i="2"/>
  <c r="Q98" i="2"/>
  <c r="Q90" i="2"/>
  <c r="Q88" i="2"/>
  <c r="Q79" i="2"/>
  <c r="Q78" i="2"/>
  <c r="Q68" i="2"/>
  <c r="Q64" i="2"/>
  <c r="Q63" i="2"/>
  <c r="Q19" i="2"/>
  <c r="Q230" i="2"/>
  <c r="Q219" i="2"/>
  <c r="Q218" i="2"/>
  <c r="Q217" i="2"/>
  <c r="Q216" i="2"/>
  <c r="Q208" i="2"/>
  <c r="Q166" i="2"/>
  <c r="Q163" i="2"/>
  <c r="Q162" i="2"/>
  <c r="Q152" i="2"/>
  <c r="Q148" i="2"/>
  <c r="Q99" i="2"/>
  <c r="Q67" i="2"/>
  <c r="Q11" i="2"/>
  <c r="Q195" i="2"/>
  <c r="Q199" i="2"/>
  <c r="Q187" i="2"/>
  <c r="Q121" i="2"/>
  <c r="Q14" i="2"/>
  <c r="Q169" i="2"/>
  <c r="Q142" i="2"/>
  <c r="R142" i="2" s="1"/>
  <c r="Q165" i="2"/>
  <c r="Q188" i="2"/>
  <c r="Q192" i="2"/>
  <c r="R191" i="2" s="1"/>
  <c r="Q196" i="2"/>
  <c r="Q200" i="2"/>
  <c r="Q15" i="2"/>
  <c r="Q18" i="2"/>
  <c r="Q30" i="2"/>
  <c r="Q76" i="2"/>
  <c r="Q135" i="2"/>
  <c r="Q139" i="2"/>
  <c r="Q143" i="2"/>
  <c r="Q174" i="2"/>
  <c r="Q185" i="2"/>
  <c r="Q189" i="2"/>
  <c r="Q197" i="2"/>
  <c r="Q13" i="2"/>
  <c r="Q12" i="2"/>
  <c r="Q23" i="2"/>
  <c r="R21" i="2" s="1"/>
  <c r="Q31" i="2"/>
  <c r="R29" i="2" s="1"/>
  <c r="Q73" i="2"/>
  <c r="Q100" i="2"/>
  <c r="Q116" i="2"/>
  <c r="Q221" i="2"/>
  <c r="Q20" i="2"/>
  <c r="Q24" i="2"/>
  <c r="Q28" i="2"/>
  <c r="Q35" i="2"/>
  <c r="R35" i="2" s="1"/>
  <c r="Q39" i="2"/>
  <c r="Q43" i="2"/>
  <c r="Q47" i="2"/>
  <c r="Q51" i="2"/>
  <c r="Q55" i="2"/>
  <c r="Q81" i="2"/>
  <c r="Q85" i="2"/>
  <c r="Q97" i="2"/>
  <c r="Q101" i="2"/>
  <c r="Q105" i="2"/>
  <c r="Q109" i="2"/>
  <c r="Q128" i="2"/>
  <c r="R124" i="2" s="1"/>
  <c r="Q132" i="2"/>
  <c r="R130" i="2" s="1"/>
  <c r="Q136" i="2"/>
  <c r="Q140" i="2"/>
  <c r="Q155" i="2"/>
  <c r="Q175" i="2"/>
  <c r="Q186" i="2"/>
  <c r="Q190" i="2"/>
  <c r="Q213" i="2"/>
  <c r="Q227" i="2"/>
  <c r="Q21" i="2"/>
  <c r="Q37" i="2"/>
  <c r="Q112" i="2"/>
  <c r="Q119" i="2"/>
  <c r="Q41" i="2"/>
  <c r="Q45" i="2"/>
  <c r="Q58" i="2"/>
  <c r="R57" i="2" s="1"/>
  <c r="Q77" i="2"/>
  <c r="Q95" i="2"/>
  <c r="Q193" i="2"/>
  <c r="Q120" i="2"/>
  <c r="Q201" i="2"/>
  <c r="Q62" i="2"/>
  <c r="Q65" i="2"/>
  <c r="Q96" i="2"/>
  <c r="Q110" i="2"/>
  <c r="Q147" i="2"/>
  <c r="Q194" i="2"/>
  <c r="Q225" i="2"/>
  <c r="Q26" i="2"/>
  <c r="Q56" i="2"/>
  <c r="Q75" i="2"/>
  <c r="Q89" i="2"/>
  <c r="Q93" i="2"/>
  <c r="R92" i="2" s="1"/>
  <c r="Q103" i="2"/>
  <c r="Q107" i="2"/>
  <c r="R107" i="2" s="1"/>
  <c r="Q117" i="2"/>
  <c r="Q124" i="2"/>
  <c r="Q151" i="2"/>
  <c r="Q158" i="2"/>
  <c r="Q168" i="2"/>
  <c r="Q181" i="2"/>
  <c r="Q198" i="2"/>
  <c r="Q205" i="2"/>
  <c r="R201" i="2" s="1"/>
  <c r="Q212" i="2"/>
  <c r="R209" i="2" s="1"/>
  <c r="Q229" i="2"/>
  <c r="Q40" i="2"/>
  <c r="Q44" i="2"/>
  <c r="R39" i="2" s="1"/>
  <c r="R50" i="2"/>
  <c r="Q91" i="2"/>
  <c r="R135" i="2"/>
  <c r="R221" i="2"/>
  <c r="R178" i="2"/>
  <c r="R45" i="2"/>
  <c r="Q82" i="2"/>
  <c r="Q104" i="2"/>
  <c r="R14" i="2"/>
  <c r="R226" i="2"/>
  <c r="Q150" i="2"/>
  <c r="O233" i="2"/>
  <c r="O7" i="2" s="1"/>
  <c r="R26" i="2"/>
  <c r="R173" i="2"/>
  <c r="Q80" i="2"/>
  <c r="Q84" i="2"/>
  <c r="Q106" i="2"/>
  <c r="Q118" i="2"/>
  <c r="N233" i="2"/>
  <c r="N7" i="2" s="1"/>
  <c r="Q80" i="1"/>
  <c r="Q112" i="1"/>
  <c r="Q136" i="1"/>
  <c r="Q192" i="1"/>
  <c r="Q81" i="1"/>
  <c r="Q89" i="1"/>
  <c r="R88" i="1" s="1"/>
  <c r="Q97" i="1"/>
  <c r="Q105" i="1"/>
  <c r="Q113" i="1"/>
  <c r="Q121" i="1"/>
  <c r="Q129" i="1"/>
  <c r="Q145" i="1"/>
  <c r="Q153" i="1"/>
  <c r="Q161" i="1"/>
  <c r="Q169" i="1"/>
  <c r="Q177" i="1"/>
  <c r="Q185" i="1"/>
  <c r="Q201" i="1"/>
  <c r="Q209" i="1"/>
  <c r="Q217" i="1"/>
  <c r="Q225" i="1"/>
  <c r="Q104" i="1"/>
  <c r="Q144" i="1"/>
  <c r="Q176" i="1"/>
  <c r="Q208" i="1"/>
  <c r="Q88" i="1"/>
  <c r="Q120" i="1"/>
  <c r="Q152" i="1"/>
  <c r="Q200" i="1"/>
  <c r="Q96" i="1"/>
  <c r="Q128" i="1"/>
  <c r="Q184" i="1"/>
  <c r="Q216" i="1"/>
  <c r="N233" i="1"/>
  <c r="N7" i="1" s="1"/>
  <c r="O233" i="1"/>
  <c r="O7" i="1" s="1"/>
  <c r="Q10" i="1"/>
  <c r="R185" i="3" l="1"/>
  <c r="R309" i="3"/>
  <c r="R433" i="3"/>
  <c r="R427" i="3"/>
  <c r="R487" i="3"/>
  <c r="R412" i="3"/>
  <c r="R333" i="3"/>
  <c r="R321" i="3"/>
  <c r="R373" i="3"/>
  <c r="R351" i="3"/>
  <c r="R245" i="3"/>
  <c r="O505" i="3"/>
  <c r="O7" i="3" s="1"/>
  <c r="R11" i="3"/>
  <c r="R142" i="3"/>
  <c r="R50" i="3"/>
  <c r="R78" i="3"/>
  <c r="R209" i="3"/>
  <c r="Q503" i="3"/>
  <c r="R119" i="3"/>
  <c r="Q233" i="3"/>
  <c r="N505" i="3"/>
  <c r="N7" i="3" s="1"/>
  <c r="R35" i="3"/>
  <c r="R165" i="3"/>
  <c r="R63" i="2"/>
  <c r="R229" i="2"/>
  <c r="R206" i="2"/>
  <c r="R67" i="2"/>
  <c r="R161" i="2"/>
  <c r="R88" i="2"/>
  <c r="R216" i="2"/>
  <c r="R198" i="2"/>
  <c r="R195" i="2"/>
  <c r="R165" i="2"/>
  <c r="R119" i="2"/>
  <c r="R185" i="2"/>
  <c r="R18" i="2"/>
  <c r="R11" i="2"/>
  <c r="R153" i="2"/>
  <c r="R71" i="2"/>
  <c r="R96" i="2"/>
  <c r="Q233" i="2"/>
  <c r="R148" i="2"/>
  <c r="R116" i="2"/>
  <c r="R84" i="2"/>
  <c r="R102" i="2"/>
  <c r="R78" i="2"/>
  <c r="R35" i="1"/>
  <c r="R195" i="1"/>
  <c r="R78" i="1"/>
  <c r="R206" i="1"/>
  <c r="R119" i="1"/>
  <c r="R226" i="1"/>
  <c r="R124" i="1"/>
  <c r="R191" i="1"/>
  <c r="R11" i="1"/>
  <c r="R67" i="1"/>
  <c r="R161" i="1"/>
  <c r="R71" i="1"/>
  <c r="R148" i="1"/>
  <c r="R26" i="1"/>
  <c r="R135" i="1"/>
  <c r="R229" i="1"/>
  <c r="R216" i="1"/>
  <c r="R50" i="1"/>
  <c r="R39" i="1"/>
  <c r="R21" i="1"/>
  <c r="R173" i="1"/>
  <c r="R18" i="1"/>
  <c r="R116" i="1"/>
  <c r="R84" i="1"/>
  <c r="R92" i="1"/>
  <c r="R153" i="1"/>
  <c r="R178" i="1"/>
  <c r="R102" i="1"/>
  <c r="R165" i="1"/>
  <c r="R63" i="1"/>
  <c r="R221" i="1"/>
  <c r="R142" i="1"/>
  <c r="R209" i="1"/>
  <c r="R57" i="1"/>
  <c r="R14" i="1"/>
  <c r="R201" i="1"/>
  <c r="R45" i="1"/>
  <c r="R107" i="1"/>
  <c r="R29" i="1"/>
  <c r="R96" i="1"/>
  <c r="R130" i="1"/>
  <c r="R198" i="1"/>
  <c r="R185" i="1"/>
  <c r="Q233" i="1"/>
  <c r="A2" i="1"/>
  <c r="Y3" i="1" s="1"/>
  <c r="Y4" i="1" s="1"/>
  <c r="Y6" i="1" s="1"/>
  <c r="R503" i="3" l="1"/>
  <c r="Q505" i="3"/>
  <c r="Q7" i="3" s="1"/>
  <c r="R233" i="3"/>
  <c r="T231" i="2"/>
  <c r="T223" i="2"/>
  <c r="T215" i="2"/>
  <c r="T207" i="2"/>
  <c r="T199" i="2"/>
  <c r="T191" i="2"/>
  <c r="T183" i="2"/>
  <c r="T175" i="2"/>
  <c r="T167" i="2"/>
  <c r="T159" i="2"/>
  <c r="T151" i="2"/>
  <c r="T143" i="2"/>
  <c r="T135" i="2"/>
  <c r="T127" i="2"/>
  <c r="T119" i="2"/>
  <c r="T111" i="2"/>
  <c r="T103" i="2"/>
  <c r="T95" i="2"/>
  <c r="T87" i="2"/>
  <c r="T79" i="2"/>
  <c r="T71" i="2"/>
  <c r="T63" i="2"/>
  <c r="T55" i="2"/>
  <c r="T47" i="2"/>
  <c r="T39" i="2"/>
  <c r="T31" i="2"/>
  <c r="T23" i="2"/>
  <c r="T15" i="2"/>
  <c r="T221" i="2"/>
  <c r="T197" i="2"/>
  <c r="T173" i="2"/>
  <c r="T149" i="2"/>
  <c r="T125" i="2"/>
  <c r="T101" i="2"/>
  <c r="T85" i="2"/>
  <c r="T69" i="2"/>
  <c r="T45" i="2"/>
  <c r="T21" i="2"/>
  <c r="T230" i="2"/>
  <c r="T222" i="2"/>
  <c r="T214" i="2"/>
  <c r="T206" i="2"/>
  <c r="T198" i="2"/>
  <c r="T190" i="2"/>
  <c r="T182" i="2"/>
  <c r="T174" i="2"/>
  <c r="T166" i="2"/>
  <c r="T158" i="2"/>
  <c r="T150" i="2"/>
  <c r="T142" i="2"/>
  <c r="T134" i="2"/>
  <c r="T126" i="2"/>
  <c r="T118" i="2"/>
  <c r="T110" i="2"/>
  <c r="T102" i="2"/>
  <c r="T94" i="2"/>
  <c r="T86" i="2"/>
  <c r="T78" i="2"/>
  <c r="T70" i="2"/>
  <c r="T62" i="2"/>
  <c r="T54" i="2"/>
  <c r="T46" i="2"/>
  <c r="T38" i="2"/>
  <c r="T30" i="2"/>
  <c r="T22" i="2"/>
  <c r="T14" i="2"/>
  <c r="T229" i="2"/>
  <c r="T189" i="2"/>
  <c r="T165" i="2"/>
  <c r="T141" i="2"/>
  <c r="T117" i="2"/>
  <c r="T77" i="2"/>
  <c r="T53" i="2"/>
  <c r="T29" i="2"/>
  <c r="T13" i="2"/>
  <c r="T228" i="2"/>
  <c r="T220" i="2"/>
  <c r="T212" i="2"/>
  <c r="T204" i="2"/>
  <c r="T196" i="2"/>
  <c r="T188" i="2"/>
  <c r="T180" i="2"/>
  <c r="T172" i="2"/>
  <c r="T164" i="2"/>
  <c r="T156" i="2"/>
  <c r="T148" i="2"/>
  <c r="T140" i="2"/>
  <c r="T132" i="2"/>
  <c r="T124" i="2"/>
  <c r="T116" i="2"/>
  <c r="T108" i="2"/>
  <c r="T100" i="2"/>
  <c r="T92" i="2"/>
  <c r="T84" i="2"/>
  <c r="T76" i="2"/>
  <c r="T68" i="2"/>
  <c r="T60" i="2"/>
  <c r="T52" i="2"/>
  <c r="T44" i="2"/>
  <c r="T36" i="2"/>
  <c r="T28" i="2"/>
  <c r="T20" i="2"/>
  <c r="T12" i="2"/>
  <c r="T218" i="2"/>
  <c r="T210" i="2"/>
  <c r="T194" i="2"/>
  <c r="T170" i="2"/>
  <c r="T154" i="2"/>
  <c r="T138" i="2"/>
  <c r="T114" i="2"/>
  <c r="T90" i="2"/>
  <c r="T74" i="2"/>
  <c r="T66" i="2"/>
  <c r="T50" i="2"/>
  <c r="T34" i="2"/>
  <c r="T227" i="2"/>
  <c r="T219" i="2"/>
  <c r="T211" i="2"/>
  <c r="T203" i="2"/>
  <c r="T195" i="2"/>
  <c r="T187" i="2"/>
  <c r="T179" i="2"/>
  <c r="T171" i="2"/>
  <c r="T163" i="2"/>
  <c r="T155" i="2"/>
  <c r="T147" i="2"/>
  <c r="T139" i="2"/>
  <c r="T131" i="2"/>
  <c r="T123" i="2"/>
  <c r="T115" i="2"/>
  <c r="T107" i="2"/>
  <c r="T99" i="2"/>
  <c r="T91" i="2"/>
  <c r="T83" i="2"/>
  <c r="T75" i="2"/>
  <c r="T67" i="2"/>
  <c r="T59" i="2"/>
  <c r="T51" i="2"/>
  <c r="T43" i="2"/>
  <c r="T35" i="2"/>
  <c r="T27" i="2"/>
  <c r="T19" i="2"/>
  <c r="T10" i="2"/>
  <c r="T226" i="2"/>
  <c r="T202" i="2"/>
  <c r="T186" i="2"/>
  <c r="T178" i="2"/>
  <c r="T162" i="2"/>
  <c r="T146" i="2"/>
  <c r="T130" i="2"/>
  <c r="T122" i="2"/>
  <c r="T106" i="2"/>
  <c r="T98" i="2"/>
  <c r="T82" i="2"/>
  <c r="T58" i="2"/>
  <c r="T42" i="2"/>
  <c r="T26" i="2"/>
  <c r="T18" i="2"/>
  <c r="T225" i="2"/>
  <c r="T217" i="2"/>
  <c r="T209" i="2"/>
  <c r="T201" i="2"/>
  <c r="T193" i="2"/>
  <c r="T185" i="2"/>
  <c r="T177" i="2"/>
  <c r="T169" i="2"/>
  <c r="T161" i="2"/>
  <c r="T153" i="2"/>
  <c r="T145" i="2"/>
  <c r="T137" i="2"/>
  <c r="T129" i="2"/>
  <c r="T121" i="2"/>
  <c r="T113" i="2"/>
  <c r="T105" i="2"/>
  <c r="T97" i="2"/>
  <c r="T89" i="2"/>
  <c r="T81" i="2"/>
  <c r="T73" i="2"/>
  <c r="T65" i="2"/>
  <c r="T57" i="2"/>
  <c r="T49" i="2"/>
  <c r="T41" i="2"/>
  <c r="T33" i="2"/>
  <c r="T25" i="2"/>
  <c r="T17" i="2"/>
  <c r="T205" i="2"/>
  <c r="T224" i="2"/>
  <c r="T216" i="2"/>
  <c r="T208" i="2"/>
  <c r="T200" i="2"/>
  <c r="T192" i="2"/>
  <c r="T184" i="2"/>
  <c r="T176" i="2"/>
  <c r="T168" i="2"/>
  <c r="T160" i="2"/>
  <c r="T152" i="2"/>
  <c r="T144" i="2"/>
  <c r="T136" i="2"/>
  <c r="T128" i="2"/>
  <c r="T120" i="2"/>
  <c r="T112" i="2"/>
  <c r="T104" i="2"/>
  <c r="T96" i="2"/>
  <c r="T88" i="2"/>
  <c r="T80" i="2"/>
  <c r="T72" i="2"/>
  <c r="T64" i="2"/>
  <c r="T56" i="2"/>
  <c r="T48" i="2"/>
  <c r="T40" i="2"/>
  <c r="T32" i="2"/>
  <c r="T24" i="2"/>
  <c r="T16" i="2"/>
  <c r="T213" i="2"/>
  <c r="T181" i="2"/>
  <c r="T157" i="2"/>
  <c r="T133" i="2"/>
  <c r="T109" i="2"/>
  <c r="T93" i="2"/>
  <c r="T61" i="2"/>
  <c r="T37" i="2"/>
  <c r="U18" i="2"/>
  <c r="U63" i="2"/>
  <c r="U88" i="2"/>
  <c r="U11" i="2"/>
  <c r="U229" i="2"/>
  <c r="U206" i="2"/>
  <c r="U96" i="2"/>
  <c r="U195" i="2"/>
  <c r="U78" i="2"/>
  <c r="U185" i="2"/>
  <c r="U198" i="2"/>
  <c r="U165" i="2"/>
  <c r="U119" i="2"/>
  <c r="T11" i="2"/>
  <c r="U216" i="2"/>
  <c r="Q7" i="2"/>
  <c r="U148" i="2"/>
  <c r="U116" i="2"/>
  <c r="U161" i="2"/>
  <c r="U67" i="2"/>
  <c r="R233" i="2"/>
  <c r="T226" i="1"/>
  <c r="T218" i="1"/>
  <c r="T210" i="1"/>
  <c r="T202" i="1"/>
  <c r="T194" i="1"/>
  <c r="T186" i="1"/>
  <c r="T178" i="1"/>
  <c r="T170" i="1"/>
  <c r="T162" i="1"/>
  <c r="T154" i="1"/>
  <c r="T146" i="1"/>
  <c r="T138" i="1"/>
  <c r="T130" i="1"/>
  <c r="T106" i="1"/>
  <c r="T98" i="1"/>
  <c r="T90" i="1"/>
  <c r="T82" i="1"/>
  <c r="T74" i="1"/>
  <c r="T58" i="1"/>
  <c r="T50" i="1"/>
  <c r="T42" i="1"/>
  <c r="T34" i="1"/>
  <c r="T26" i="1"/>
  <c r="T18" i="1"/>
  <c r="T230" i="1"/>
  <c r="T142" i="1"/>
  <c r="T110" i="1"/>
  <c r="T86" i="1"/>
  <c r="T54" i="1"/>
  <c r="T30" i="1"/>
  <c r="T217" i="1"/>
  <c r="T209" i="1"/>
  <c r="T201" i="1"/>
  <c r="T193" i="1"/>
  <c r="T185" i="1"/>
  <c r="T177" i="1"/>
  <c r="T169" i="1"/>
  <c r="T161" i="1"/>
  <c r="T153" i="1"/>
  <c r="T145" i="1"/>
  <c r="T137" i="1"/>
  <c r="T129" i="1"/>
  <c r="T121" i="1"/>
  <c r="T105" i="1"/>
  <c r="T97" i="1"/>
  <c r="T89" i="1"/>
  <c r="T81" i="1"/>
  <c r="T73" i="1"/>
  <c r="T65" i="1"/>
  <c r="T57" i="1"/>
  <c r="T41" i="1"/>
  <c r="T33" i="1"/>
  <c r="T25" i="1"/>
  <c r="T17" i="1"/>
  <c r="T118" i="1"/>
  <c r="T224" i="1"/>
  <c r="T216" i="1"/>
  <c r="T208" i="1"/>
  <c r="T200" i="1"/>
  <c r="T192" i="1"/>
  <c r="T176" i="1"/>
  <c r="T168" i="1"/>
  <c r="T152" i="1"/>
  <c r="T144" i="1"/>
  <c r="T136" i="1"/>
  <c r="T128" i="1"/>
  <c r="T120" i="1"/>
  <c r="T104" i="1"/>
  <c r="T96" i="1"/>
  <c r="T88" i="1"/>
  <c r="T80" i="1"/>
  <c r="T72" i="1"/>
  <c r="T64" i="1"/>
  <c r="T48" i="1"/>
  <c r="T40" i="1"/>
  <c r="T32" i="1"/>
  <c r="T24" i="1"/>
  <c r="T16" i="1"/>
  <c r="T222" i="1"/>
  <c r="T214" i="1"/>
  <c r="T206" i="1"/>
  <c r="T190" i="1"/>
  <c r="T174" i="1"/>
  <c r="T166" i="1"/>
  <c r="T150" i="1"/>
  <c r="T126" i="1"/>
  <c r="T102" i="1"/>
  <c r="T78" i="1"/>
  <c r="T62" i="1"/>
  <c r="T22" i="1"/>
  <c r="T223" i="1"/>
  <c r="T207" i="1"/>
  <c r="T199" i="1"/>
  <c r="T191" i="1"/>
  <c r="T183" i="1"/>
  <c r="T175" i="1"/>
  <c r="T167" i="1"/>
  <c r="T151" i="1"/>
  <c r="T143" i="1"/>
  <c r="T135" i="1"/>
  <c r="T127" i="1"/>
  <c r="T119" i="1"/>
  <c r="T111" i="1"/>
  <c r="T103" i="1"/>
  <c r="T87" i="1"/>
  <c r="T79" i="1"/>
  <c r="T71" i="1"/>
  <c r="T63" i="1"/>
  <c r="T47" i="1"/>
  <c r="T39" i="1"/>
  <c r="T31" i="1"/>
  <c r="T23" i="1"/>
  <c r="T15" i="1"/>
  <c r="Q7" i="1"/>
  <c r="T198" i="1"/>
  <c r="T182" i="1"/>
  <c r="T158" i="1"/>
  <c r="T94" i="1"/>
  <c r="T46" i="1"/>
  <c r="T14" i="1"/>
  <c r="T229" i="1"/>
  <c r="T221" i="1"/>
  <c r="T213" i="1"/>
  <c r="T205" i="1"/>
  <c r="T197" i="1"/>
  <c r="T189" i="1"/>
  <c r="T181" i="1"/>
  <c r="T173" i="1"/>
  <c r="T165" i="1"/>
  <c r="T157" i="1"/>
  <c r="T149" i="1"/>
  <c r="T133" i="1"/>
  <c r="T125" i="1"/>
  <c r="T117" i="1"/>
  <c r="T109" i="1"/>
  <c r="T101" i="1"/>
  <c r="T93" i="1"/>
  <c r="T85" i="1"/>
  <c r="T69" i="1"/>
  <c r="T61" i="1"/>
  <c r="T53" i="1"/>
  <c r="T45" i="1"/>
  <c r="T37" i="1"/>
  <c r="T29" i="1"/>
  <c r="T21" i="1"/>
  <c r="T13" i="1"/>
  <c r="T228" i="1"/>
  <c r="T212" i="1"/>
  <c r="T204" i="1"/>
  <c r="T196" i="1"/>
  <c r="T188" i="1"/>
  <c r="T180" i="1"/>
  <c r="T156" i="1"/>
  <c r="T148" i="1"/>
  <c r="T140" i="1"/>
  <c r="T132" i="1"/>
  <c r="T124" i="1"/>
  <c r="T116" i="1"/>
  <c r="T108" i="1"/>
  <c r="T100" i="1"/>
  <c r="T92" i="1"/>
  <c r="T84" i="1"/>
  <c r="T76" i="1"/>
  <c r="T68" i="1"/>
  <c r="T60" i="1"/>
  <c r="T52" i="1"/>
  <c r="T44" i="1"/>
  <c r="T36" i="1"/>
  <c r="T28" i="1"/>
  <c r="T20" i="1"/>
  <c r="T12" i="1"/>
  <c r="T227" i="1"/>
  <c r="T219" i="1"/>
  <c r="T211" i="1"/>
  <c r="T203" i="1"/>
  <c r="T195" i="1"/>
  <c r="T187" i="1"/>
  <c r="T179" i="1"/>
  <c r="T163" i="1"/>
  <c r="T155" i="1"/>
  <c r="T147" i="1"/>
  <c r="T139" i="1"/>
  <c r="T131" i="1"/>
  <c r="T107" i="1"/>
  <c r="T99" i="1"/>
  <c r="T83" i="1"/>
  <c r="T75" i="1"/>
  <c r="T67" i="1"/>
  <c r="T59" i="1"/>
  <c r="T51" i="1"/>
  <c r="T43" i="1"/>
  <c r="T35" i="1"/>
  <c r="T27" i="1"/>
  <c r="T19" i="1"/>
  <c r="T11" i="1"/>
  <c r="U229" i="1"/>
  <c r="U195" i="1"/>
  <c r="U148" i="1"/>
  <c r="U102" i="1"/>
  <c r="U63" i="1"/>
  <c r="U21" i="1"/>
  <c r="U119" i="1"/>
  <c r="U226" i="1"/>
  <c r="U191" i="1"/>
  <c r="U142" i="1"/>
  <c r="U96" i="1"/>
  <c r="U57" i="1"/>
  <c r="U18" i="1"/>
  <c r="U124" i="1"/>
  <c r="T231" i="1"/>
  <c r="U35" i="1"/>
  <c r="U221" i="1"/>
  <c r="U185" i="1"/>
  <c r="U135" i="1"/>
  <c r="U92" i="1"/>
  <c r="U50" i="1"/>
  <c r="U14" i="1"/>
  <c r="U173" i="1"/>
  <c r="U78" i="1"/>
  <c r="U216" i="1"/>
  <c r="U178" i="1"/>
  <c r="U130" i="1"/>
  <c r="U88" i="1"/>
  <c r="U45" i="1"/>
  <c r="U209" i="1"/>
  <c r="U84" i="1"/>
  <c r="U39" i="1"/>
  <c r="U165" i="1"/>
  <c r="U201" i="1"/>
  <c r="U161" i="1"/>
  <c r="U116" i="1"/>
  <c r="U71" i="1"/>
  <c r="U29" i="1"/>
  <c r="U198" i="1"/>
  <c r="U153" i="1"/>
  <c r="U107" i="1"/>
  <c r="U67" i="1"/>
  <c r="U26" i="1"/>
  <c r="U206" i="1"/>
  <c r="U11" i="1"/>
  <c r="R505" i="3" l="1"/>
  <c r="R7" i="3" s="1"/>
  <c r="R7" i="2"/>
  <c r="A3" i="2"/>
  <c r="T233" i="2"/>
  <c r="T7" i="2" s="1"/>
  <c r="U233" i="2"/>
  <c r="U7" i="2" s="1"/>
  <c r="U233" i="1"/>
  <c r="U7" i="1" s="1"/>
  <c r="T233" i="1"/>
  <c r="T7" i="1" s="1"/>
</calcChain>
</file>

<file path=xl/sharedStrings.xml><?xml version="1.0" encoding="utf-8"?>
<sst xmlns="http://schemas.openxmlformats.org/spreadsheetml/2006/main" count="1657" uniqueCount="532">
  <si>
    <t>Annoyance:  T/R</t>
  </si>
  <si>
    <t>Annoyance:  T</t>
  </si>
  <si>
    <t>Befuddling Aura:  E/C</t>
  </si>
  <si>
    <t>Brilliant Leadership:  A/D/E</t>
  </si>
  <si>
    <t>Bruising Blow:  A/D</t>
  </si>
  <si>
    <t>Calibrated Accuracy:  A/D</t>
  </si>
  <si>
    <t>Calibrated Accuracy:  A/D/R</t>
  </si>
  <si>
    <t>Calibrated Accuracy:  A/Rng</t>
  </si>
  <si>
    <t>Cleaving Blow:  A/D</t>
  </si>
  <si>
    <t>Cleaving Blow:  A/R</t>
  </si>
  <si>
    <t>Curtail Speed:  D/S</t>
  </si>
  <si>
    <t>Detonation:  D/E</t>
  </si>
  <si>
    <t>Detonation:  D/R</t>
  </si>
  <si>
    <t>Discouraging Words:  THD/R</t>
  </si>
  <si>
    <t>Discouraging Words:  THD/R/E</t>
  </si>
  <si>
    <t>Essence of Curare:  A/H</t>
  </si>
  <si>
    <t>Essence of Curare:  A/R</t>
  </si>
  <si>
    <t>Exploit Weakness:  D/R</t>
  </si>
  <si>
    <t>Exploited Vulnerability:  DD/R</t>
  </si>
  <si>
    <t>Far Strike:  D/R</t>
  </si>
  <si>
    <t>Harmonized Healing:  H/A/R</t>
  </si>
  <si>
    <t>Hibernation:  A/R</t>
  </si>
  <si>
    <t>Horror:  A/R</t>
  </si>
  <si>
    <t>Jaunt:  E/Rng</t>
  </si>
  <si>
    <t>Jaunt:  Rng</t>
  </si>
  <si>
    <t>Karma:  KB Prot</t>
  </si>
  <si>
    <t>Lethargic Repose:  A/E</t>
  </si>
  <si>
    <t>Maelstrom's Fury:  A/D</t>
  </si>
  <si>
    <t>Multi-Strike:  A/E</t>
  </si>
  <si>
    <t>Nightmare:  A/R</t>
  </si>
  <si>
    <t>Paralytic:  H/Rng</t>
  </si>
  <si>
    <t>Perplex:  R/C</t>
  </si>
  <si>
    <t>Quickfoot:  E/Run</t>
  </si>
  <si>
    <t>Rooting Grasp:  A/E</t>
  </si>
  <si>
    <t>Rooting Grasp:  A/R</t>
  </si>
  <si>
    <t>Rope A Dope:  A/S</t>
  </si>
  <si>
    <t>Serendipity:  D/E/R</t>
  </si>
  <si>
    <t>Serendipity:  E</t>
  </si>
  <si>
    <t>Smashing Haymaker:  A/D</t>
  </si>
  <si>
    <t>Smashing Haymaker:  D/R</t>
  </si>
  <si>
    <t>Soaring:  E</t>
  </si>
  <si>
    <t>Springfoot:  E</t>
  </si>
  <si>
    <t>Springfoot:  E/Jump</t>
  </si>
  <si>
    <t>Stagger:  A/R</t>
  </si>
  <si>
    <t>Stagger:  S/Rng</t>
  </si>
  <si>
    <t>Tempered Readiness:  D/S</t>
  </si>
  <si>
    <t>Triage:  H/A/E/R</t>
  </si>
  <si>
    <t>Triage:  H/A/R</t>
  </si>
  <si>
    <t>Unquestioning Loyalty:  A/D</t>
  </si>
  <si>
    <t>Adrenal Adjustment:  EM</t>
  </si>
  <si>
    <t>Discouraging Words:  THD</t>
  </si>
  <si>
    <t>Encouraged Accuracy:  THB</t>
  </si>
  <si>
    <t>Harmonized Healing:  E/R</t>
  </si>
  <si>
    <t>Harmonized Healing:  H/A</t>
  </si>
  <si>
    <t>Jaunt:  E</t>
  </si>
  <si>
    <t>Karma:  D/E</t>
  </si>
  <si>
    <t>Paralytic:  A/E</t>
  </si>
  <si>
    <t>Paralytic:  A/R</t>
  </si>
  <si>
    <t>Reactive Armor:  R/E</t>
  </si>
  <si>
    <t>Serendipity:  D/E</t>
  </si>
  <si>
    <t>Serendipity:  D/R</t>
  </si>
  <si>
    <t>Soaring:  Fly</t>
  </si>
  <si>
    <t>Springfoot:  Jump</t>
  </si>
  <si>
    <t>Steadfast Protection:  KB Prot</t>
  </si>
  <si>
    <t>Steadfast Protection:  R/E</t>
  </si>
  <si>
    <t>Triage:  E/R</t>
  </si>
  <si>
    <t>Triage:  H/A/E</t>
  </si>
  <si>
    <t>Volley of Velocity:  KB/R</t>
  </si>
  <si>
    <t>Adrenal Adjustment:  EM/R</t>
  </si>
  <si>
    <t>Annoyance:  T/R/Rng</t>
  </si>
  <si>
    <t>Befuddling Aura:  A/C/R</t>
  </si>
  <si>
    <t>Befuddling Aura:  A/E</t>
  </si>
  <si>
    <t>Befuddling Aura:  A/R</t>
  </si>
  <si>
    <t>Befuddling Aura:  C/R</t>
  </si>
  <si>
    <t>Brilliant Leadership:  A</t>
  </si>
  <si>
    <t>Brilliant Leadership:  A/D</t>
  </si>
  <si>
    <t>Brilliant Leadership:  A/E</t>
  </si>
  <si>
    <t>Brilliant Leadership:  D</t>
  </si>
  <si>
    <t>Brilliant Leadership:  D/E</t>
  </si>
  <si>
    <t>Bruising Blow:  D/E</t>
  </si>
  <si>
    <t>Bruising Blow:  D/R</t>
  </si>
  <si>
    <t>Calibrated Accuracy:  A/E</t>
  </si>
  <si>
    <t>Calibrated Accuracy:  A/I</t>
  </si>
  <si>
    <t>Calibrated Accuracy:  A/R</t>
  </si>
  <si>
    <t>Cleaving Blow:  D/E</t>
  </si>
  <si>
    <t>Cleaving Blow:  D/R</t>
  </si>
  <si>
    <t>Curtail Speed:  A/E</t>
  </si>
  <si>
    <t>Curtail Speed:  A/S</t>
  </si>
  <si>
    <t>Curtail Speed:  E/R/S</t>
  </si>
  <si>
    <t>Curtail Speed:  Rng/S</t>
  </si>
  <si>
    <t>Detonation:  A/D</t>
  </si>
  <si>
    <t>Detonation:  A/D/E</t>
  </si>
  <si>
    <t>Detonation:  D/E/Rng</t>
  </si>
  <si>
    <t>Detonation:  D/Rng</t>
  </si>
  <si>
    <t>Encouraged Accuracy:  THB/R</t>
  </si>
  <si>
    <t>Encouraged Accuracy:  THB/R/E</t>
  </si>
  <si>
    <t>Essence of Curare:  A/E</t>
  </si>
  <si>
    <t>Essence of Curare:  A/H/R</t>
  </si>
  <si>
    <t>Essence of Curare:  E/H</t>
  </si>
  <si>
    <t>Essence of Curare:  H/Rng</t>
  </si>
  <si>
    <t>Exploit Weakness:  A/D</t>
  </si>
  <si>
    <t>Exploit Weakness:  D/E</t>
  </si>
  <si>
    <t>Exploit Weakness:  D/Rng</t>
  </si>
  <si>
    <t>Exploited Vulnerability:  DD</t>
  </si>
  <si>
    <t>Exploited Vulnerability:  DD/R/E</t>
  </si>
  <si>
    <t>Far Strike:  A/E</t>
  </si>
  <si>
    <t>Far Strike:  D/Rng</t>
  </si>
  <si>
    <t>Harmonized Healing:  E</t>
  </si>
  <si>
    <t>Harmonized Healing:  H/A/E</t>
  </si>
  <si>
    <t>Harmonized Healing:  H/A/E/R</t>
  </si>
  <si>
    <t>Hibernation:  A/E</t>
  </si>
  <si>
    <t>Hibernation:  E/S</t>
  </si>
  <si>
    <t>Hibernation:  S/Rng</t>
  </si>
  <si>
    <t>Horror:  A/E</t>
  </si>
  <si>
    <t>Horror:  A/F/R</t>
  </si>
  <si>
    <t>Horror:  E/F</t>
  </si>
  <si>
    <t>Horror:  F/Rng</t>
  </si>
  <si>
    <t>Karma:  D/R</t>
  </si>
  <si>
    <t>Lethargic Repose:  A/R</t>
  </si>
  <si>
    <t>Lethargic Repose:  A/S/R</t>
  </si>
  <si>
    <t>Lethargic Repose:  E/S</t>
  </si>
  <si>
    <t>Lethargic Repose:  S/Rng</t>
  </si>
  <si>
    <t>Lethargic Repose:  A/S</t>
  </si>
  <si>
    <t>Maelstrom's Fury:  D/E</t>
  </si>
  <si>
    <t>Maelstrom's Fury:  D/E/R</t>
  </si>
  <si>
    <t>Maelstrom's Fury:  D/R</t>
  </si>
  <si>
    <t>Multi-Strike:  A/D</t>
  </si>
  <si>
    <t>Multi-Strike:  A/D/E</t>
  </si>
  <si>
    <t>Multi-Strike:  D/E</t>
  </si>
  <si>
    <t>Multi-Strike:  D/E/R</t>
  </si>
  <si>
    <t>Multi-Strike:  D/R</t>
  </si>
  <si>
    <t>Nightmare:  A/E</t>
  </si>
  <si>
    <t>Nightmare:  A/F</t>
  </si>
  <si>
    <t>Nightmare:  A/F/R</t>
  </si>
  <si>
    <t>Nightmare:  E/F</t>
  </si>
  <si>
    <t>Nightmare:  F/Rng</t>
  </si>
  <si>
    <t>Paralytic:  A/H/R</t>
  </si>
  <si>
    <t>Paralytic:  E/H</t>
  </si>
  <si>
    <t>Perplex:  A/C/R</t>
  </si>
  <si>
    <t>Perplex:  A/E</t>
  </si>
  <si>
    <t>Perplex:  A/R</t>
  </si>
  <si>
    <t>Perplex:  C/Rng</t>
  </si>
  <si>
    <t>Perplex:  E/C</t>
  </si>
  <si>
    <t>Quickfoot:  E</t>
  </si>
  <si>
    <t>Quickfoot:  Run</t>
  </si>
  <si>
    <t>Reactive Armor:  E</t>
  </si>
  <si>
    <t>Reactive Armor:  E/R</t>
  </si>
  <si>
    <t>Reactive Armor:  R</t>
  </si>
  <si>
    <t>Reactive Armor:  R/E/R</t>
  </si>
  <si>
    <t>Reactive Armor:  R/R</t>
  </si>
  <si>
    <t>Rooting Grasp:  A/I/R</t>
  </si>
  <si>
    <t>Rooting Grasp:  E/I</t>
  </si>
  <si>
    <t>Rooting Grasp:  I/Rng</t>
  </si>
  <si>
    <t>Rope a Dope:  A/E</t>
  </si>
  <si>
    <t>Rope A Dope:  A/R</t>
  </si>
  <si>
    <t>Rope A Dope:  A/S/R</t>
  </si>
  <si>
    <t>Rope A Dope:  E/S</t>
  </si>
  <si>
    <t>Rope A Dope:  S/Rng</t>
  </si>
  <si>
    <t>Serendipity:  D</t>
  </si>
  <si>
    <t>Serendipity:  E/R</t>
  </si>
  <si>
    <t>Smashing Haymaker:  D/E</t>
  </si>
  <si>
    <t>Smashing Haymaker:  D/E/R</t>
  </si>
  <si>
    <t>Soaring:  E/Fly</t>
  </si>
  <si>
    <t>Stagger:  A/E</t>
  </si>
  <si>
    <t>Stagger:  A/S/R</t>
  </si>
  <si>
    <t>Stagger:  E/S</t>
  </si>
  <si>
    <t>Steadfast Protection:  R/Def</t>
  </si>
  <si>
    <t>Tempered Readiness:  A/D/S</t>
  </si>
  <si>
    <t>Tempered Readiness:  A/E</t>
  </si>
  <si>
    <t>Tempered Readiness:  A/S</t>
  </si>
  <si>
    <t>Tempered Readiness:  E/R/S</t>
  </si>
  <si>
    <t>Tempered Readiness:  Rng/S</t>
  </si>
  <si>
    <t>Unquestioning Loyalty:  A/D/E</t>
  </si>
  <si>
    <t>Unquestioning Loyalty:  A/E</t>
  </si>
  <si>
    <t>Unquestioning Loyalty:  D/E</t>
  </si>
  <si>
    <t>Volley of Velocity:  KB/A</t>
  </si>
  <si>
    <t>Volley of Velocity:  KB/D</t>
  </si>
  <si>
    <t>At Level 20</t>
  </si>
  <si>
    <t>Unique common enhancements</t>
  </si>
  <si>
    <t>Unique common sets</t>
  </si>
  <si>
    <t>Shield Breaker:  A/DD</t>
  </si>
  <si>
    <t>Shield Breaker:  A/E/R</t>
  </si>
  <si>
    <t>Shield Breaker:  A/R</t>
  </si>
  <si>
    <t>Shield Breaker:  Chance for Lethal</t>
  </si>
  <si>
    <t>Shield Breaker:  DD</t>
  </si>
  <si>
    <t>Shield Breaker:  DD/E/R</t>
  </si>
  <si>
    <t>Theft of Essence:  A/E/H/A</t>
  </si>
  <si>
    <t>Theft of Essence:  A/E/R</t>
  </si>
  <si>
    <t>Theft of Essence:  A/H/A</t>
  </si>
  <si>
    <t>Theft of Essence:  Chance for +End</t>
  </si>
  <si>
    <t>Theft of Essence:  Healing/Absorb</t>
  </si>
  <si>
    <t>Theft of Essence:  Healing/A/R</t>
  </si>
  <si>
    <t>Cloud Senses:  A/R</t>
  </si>
  <si>
    <t>Cloud Senses:  A/E/R</t>
  </si>
  <si>
    <t>Cloud Senses:  A/THD</t>
  </si>
  <si>
    <t>Cloud Senses:  THD/E/R</t>
  </si>
  <si>
    <t>Cloud Senses:  Chance for Neg</t>
  </si>
  <si>
    <t>Cloud Senses:  THD</t>
  </si>
  <si>
    <t>Cacophony:  A/C/R</t>
  </si>
  <si>
    <t>Cacophony:  A/E</t>
  </si>
  <si>
    <t>Cacophony:  A/R</t>
  </si>
  <si>
    <t>Cacophony:  Chance for Energy</t>
  </si>
  <si>
    <t>Cacophony:  C/Rng</t>
  </si>
  <si>
    <t>Cacophony:  E/C</t>
  </si>
  <si>
    <t>Malaise's Illusions:  A/C/R</t>
  </si>
  <si>
    <t>Malaise's Illusions:  A/E</t>
  </si>
  <si>
    <t>Malaise's Illusions:  A/R</t>
  </si>
  <si>
    <t>Malaise's Illusions:  Chance for Psionic</t>
  </si>
  <si>
    <t>Malaise's Illusions:  C/Rng</t>
  </si>
  <si>
    <t>Malaise's Illusions:  E/C</t>
  </si>
  <si>
    <t>Achilles' Heel:  Chance for -Res</t>
  </si>
  <si>
    <t>Achilles' Heel:  DD/R</t>
  </si>
  <si>
    <t>Achilles' Heel:  DD</t>
  </si>
  <si>
    <t>Gift of the Ancients:  D/E</t>
  </si>
  <si>
    <t>Kismet:  D/E</t>
  </si>
  <si>
    <t>Adrenal Adjustment:  EM/R/A</t>
  </si>
  <si>
    <t>Energy Manipulator:  EM</t>
  </si>
  <si>
    <t>Unspeakable Terror:  A/R</t>
  </si>
  <si>
    <t>Miracle:  H/A/E</t>
  </si>
  <si>
    <t>Regenerative Tissue:  H/A/E</t>
  </si>
  <si>
    <t>Neuronic Shutdown:  A/R</t>
  </si>
  <si>
    <t>Enfeebled Operation:  A/E</t>
  </si>
  <si>
    <t>Enfeebled Operation:  A/I/R</t>
  </si>
  <si>
    <t>Enfeebled Operation:  A/R</t>
  </si>
  <si>
    <t>Enfeebled Operation:  E/I</t>
  </si>
  <si>
    <t>Enfeebled Operation:  I/Rng</t>
  </si>
  <si>
    <t>Debilitative Action:  A/R</t>
  </si>
  <si>
    <t>Explosive Strike:  KB/D</t>
  </si>
  <si>
    <t>Pulverizing Fisticuffs:  A/D</t>
  </si>
  <si>
    <t>Pounding Slugfest:  A/D</t>
  </si>
  <si>
    <t>Bonesnap:  A/R</t>
  </si>
  <si>
    <t>Bonesnap:  A/D</t>
  </si>
  <si>
    <t>Bonesnap:  D/E</t>
  </si>
  <si>
    <t>Kinetic Combat:  A/D</t>
  </si>
  <si>
    <t>Commanding Presence:  A/D</t>
  </si>
  <si>
    <t>Edict of the Master:  A/D</t>
  </si>
  <si>
    <t>Volley Fire:  A/D</t>
  </si>
  <si>
    <t>Volley Fire:  D/R</t>
  </si>
  <si>
    <t>Volley Fire:  D/E</t>
  </si>
  <si>
    <t>Salvo:  A/D</t>
  </si>
  <si>
    <t>Entropic Chaos:  A/D</t>
  </si>
  <si>
    <t>Tempest:  A/D</t>
  </si>
  <si>
    <t>Impervious Skin:  R/E</t>
  </si>
  <si>
    <t>Impervium Armor:  R/E</t>
  </si>
  <si>
    <t>Induced Coma:  A/R</t>
  </si>
  <si>
    <t>Impeded Swiftness:  A/S</t>
  </si>
  <si>
    <t>Razzle Dazzle:  A/R</t>
  </si>
  <si>
    <t>Air Burst:  A/D</t>
  </si>
  <si>
    <t>Air Burst:  D/R</t>
  </si>
  <si>
    <t>Air Burst:  D/E</t>
  </si>
  <si>
    <t>Triumphant Insult:  T</t>
  </si>
  <si>
    <t>Rectified Reticle:  THB</t>
  </si>
  <si>
    <t>Deflated Ego:  THD</t>
  </si>
  <si>
    <t>Uncommon rares</t>
  </si>
  <si>
    <t>Gift of the Ancients:  D</t>
  </si>
  <si>
    <t>Gift of the Ancients:  D/E/R</t>
  </si>
  <si>
    <t>Gift of the Ancients:  D/Inc Run</t>
  </si>
  <si>
    <t>Gift of the Ancients:  D/R</t>
  </si>
  <si>
    <t>Gift of the Ancients:  E/R</t>
  </si>
  <si>
    <t>Kismet:  Accuracy</t>
  </si>
  <si>
    <t>Kismet:  D/E/R</t>
  </si>
  <si>
    <t>Kismet:  D/R</t>
  </si>
  <si>
    <t>Kismet:  E/R</t>
  </si>
  <si>
    <t>Reactive Defenses:  D</t>
  </si>
  <si>
    <t>Reactive Defenses:  D/E</t>
  </si>
  <si>
    <t>Reactive Defenses:  D/E/R</t>
  </si>
  <si>
    <t>Reactive Defenses:  D/R</t>
  </si>
  <si>
    <t>Reactive Defenses:  E/R</t>
  </si>
  <si>
    <t>Reactive Defenses:  Scaling Dam Res</t>
  </si>
  <si>
    <t>Energy Manipulator:  Chance to Stun</t>
  </si>
  <si>
    <t>Energy Manipulator:  EM/R</t>
  </si>
  <si>
    <t>Unspeakable Terror:  A/E</t>
  </si>
  <si>
    <t>Unspeakable Terror:  A/F/R</t>
  </si>
  <si>
    <t>Unspeakable Terror:  Disorient Bonus</t>
  </si>
  <si>
    <t>Unspeakable Terror:  E/F</t>
  </si>
  <si>
    <t>Unspeakable Terror:  F/R</t>
  </si>
  <si>
    <t>Glimpse of the Abyss:  A/E</t>
  </si>
  <si>
    <t>Glimpse of the Abyss:  A/F/R</t>
  </si>
  <si>
    <t>Glimpse of the Abyss:  A/R</t>
  </si>
  <si>
    <t>Glimpse of the Abyss:  Chance Psionic</t>
  </si>
  <si>
    <t>Glimpse of the Abyss:  E/F</t>
  </si>
  <si>
    <t>Glimpse of the Abyss:  F/R</t>
  </si>
  <si>
    <t>Freebird:  Fly</t>
  </si>
  <si>
    <t>Freebird:  Stealth</t>
  </si>
  <si>
    <t>Freebird:  E</t>
  </si>
  <si>
    <t>Miracle:  +Recovery</t>
  </si>
  <si>
    <t>Miracle:  E/R</t>
  </si>
  <si>
    <t>Miracle:  H/A</t>
  </si>
  <si>
    <t>Miracle:  H/A/E/R</t>
  </si>
  <si>
    <t>Miracle:  H/A/R</t>
  </si>
  <si>
    <t>Regenerative Tissue:  E/R</t>
  </si>
  <si>
    <t>Regenerative Tissue:  H/A/E/R</t>
  </si>
  <si>
    <t>Regenerative Tissue:  H/A/R</t>
  </si>
  <si>
    <t>Regenerative Tissue:  Regen</t>
  </si>
  <si>
    <t>Preventative Medicine:  Absorb</t>
  </si>
  <si>
    <t>Preventative Medicine:  H/A</t>
  </si>
  <si>
    <t>Preventative Medicine:  H/A/E/R</t>
  </si>
  <si>
    <t>Preventative Medicine:  H/A/E</t>
  </si>
  <si>
    <t>Preventative Medicine:  H/A/R</t>
  </si>
  <si>
    <t>Preventative Medicine:  R/E</t>
  </si>
  <si>
    <t>Neuronic Shutdown:  A/E</t>
  </si>
  <si>
    <t>Neuronic Shutdown:  A/H/R</t>
  </si>
  <si>
    <t>Neuronic Shutdown:  E/H</t>
  </si>
  <si>
    <t>Neuronic Shutdown:  H/Rng</t>
  </si>
  <si>
    <t>Ghost Widow's Embrace:  A/E</t>
  </si>
  <si>
    <t>Ghost Widow's Embrace:  A/H/R</t>
  </si>
  <si>
    <t>Ghost Widow's Embrace:  A/R</t>
  </si>
  <si>
    <t>Ghost Widow's Embrace:  Chance Psionic</t>
  </si>
  <si>
    <t>Ghost Widow's Embrace:  E/H</t>
  </si>
  <si>
    <t>Ghost Widow's Embrace:  H/R</t>
  </si>
  <si>
    <t>Basilisk's Gaze:  A/R</t>
  </si>
  <si>
    <t>Basilisk's Gaze:  Chance Recharge Slow</t>
  </si>
  <si>
    <t>Basilisk's Gaze:  R/H</t>
  </si>
  <si>
    <t>Trap of the Hunter:  A/E</t>
  </si>
  <si>
    <t>Trap of the Hunter:  A/I/R</t>
  </si>
  <si>
    <t>Trap of the Hunter:  A/R</t>
  </si>
  <si>
    <t>Trap of the Hunter:  Chance Lethal</t>
  </si>
  <si>
    <t>Trap of the Hunter:  E/I</t>
  </si>
  <si>
    <t>Trap of the Hunter:  I/A</t>
  </si>
  <si>
    <t>Debilitative Action:  A/E</t>
  </si>
  <si>
    <t>Debilitative Action:  A/I/R</t>
  </si>
  <si>
    <t>Debilitative Action:  Disorient</t>
  </si>
  <si>
    <t>Debilitative Action:  I/E</t>
  </si>
  <si>
    <t>Debilitative Action:  I/R</t>
  </si>
  <si>
    <t>Explosive Strike:  Chance Smashing</t>
  </si>
  <si>
    <t>Explosive Strike:  KB/A</t>
  </si>
  <si>
    <t>Unbounded Leap:  E</t>
  </si>
  <si>
    <t>Unbounded Leap:  Jump</t>
  </si>
  <si>
    <t>Unbounded Leap:  Stealth</t>
  </si>
  <si>
    <t>Pulverizing Fisticuffs:  A/D/E/R</t>
  </si>
  <si>
    <t>Pulverizing Fisticuffs:  A/D/R</t>
  </si>
  <si>
    <t>Pounding Slugfest:  D/E</t>
  </si>
  <si>
    <t>Pounding Slugfest:  D/R</t>
  </si>
  <si>
    <t>Pounding Slugfest:  Disorient</t>
  </si>
  <si>
    <t>Kinetic Combat:  Chance KD</t>
  </si>
  <si>
    <t>Kinetic Combat:  D/E</t>
  </si>
  <si>
    <t>Kinetic Combat:  D/E/R</t>
  </si>
  <si>
    <t>Kinetic Combat:  D/R</t>
  </si>
  <si>
    <t>Eradication:  A/D/E/R</t>
  </si>
  <si>
    <t>Eradication:  A/D/R</t>
  </si>
  <si>
    <t>Eradication:  A/R</t>
  </si>
  <si>
    <t>Eradication:  Chance Energy</t>
  </si>
  <si>
    <t>Eradication:  D</t>
  </si>
  <si>
    <t>Eradication:  D/R</t>
  </si>
  <si>
    <t>Scirocco's Dervish:  A/D</t>
  </si>
  <si>
    <t>Scirocco's Dervish:  A/D/E</t>
  </si>
  <si>
    <t>Scirocco's Dervish:  A/R</t>
  </si>
  <si>
    <t>Scirocco's Dervish:  Chance Lethal</t>
  </si>
  <si>
    <t>Scirocco's Dervish:  D/E</t>
  </si>
  <si>
    <t>Scirocco's Dervish:  D/R</t>
  </si>
  <si>
    <t>Commanding Presence:  A/D/E</t>
  </si>
  <si>
    <t>Commanding Presence:  A/E</t>
  </si>
  <si>
    <t>Commanding Presence:  D/E</t>
  </si>
  <si>
    <t>Commanding Presence:  Taunt Resist</t>
  </si>
  <si>
    <t>Edict of the Master:  A/D/E</t>
  </si>
  <si>
    <t>Edict of the Master:  A/E</t>
  </si>
  <si>
    <t>Edict of the Master:  D</t>
  </si>
  <si>
    <t>Edict of the Master:  D/E</t>
  </si>
  <si>
    <t>Edict of the Master:  Defense Bonus</t>
  </si>
  <si>
    <t>Salvo:  A/D/E/Rng</t>
  </si>
  <si>
    <t>Salvo:  D/E/R</t>
  </si>
  <si>
    <t>Entropic Chaos:  Chance to Heal</t>
  </si>
  <si>
    <t>Entropic Chaos:  D/E</t>
  </si>
  <si>
    <t>Entropic Chaos:  D/E/R</t>
  </si>
  <si>
    <t>Entropic Chaos:  D/R</t>
  </si>
  <si>
    <t>Tempest:  Chance for End Drain</t>
  </si>
  <si>
    <t>Tempest:  D/E</t>
  </si>
  <si>
    <t>Tempest:  D/R</t>
  </si>
  <si>
    <t>Call to Arms:  A/D</t>
  </si>
  <si>
    <t>Call to Arms:  A/D/R</t>
  </si>
  <si>
    <t>Call to Arms:  A/R</t>
  </si>
  <si>
    <t>Call to Arms:  D/E</t>
  </si>
  <si>
    <t>Call to Arms:  Defense Bonus</t>
  </si>
  <si>
    <t>Call to Arms:  E/D/R</t>
  </si>
  <si>
    <t>Impervious Skin:  E/R</t>
  </si>
  <si>
    <t>Impervious Skin:  R/E/R</t>
  </si>
  <si>
    <t>Impervious Skin:  R/R</t>
  </si>
  <si>
    <t>Unbreakable Guard:  +7.5% HP</t>
  </si>
  <si>
    <t>Unbreakable Guard:  E/R</t>
  </si>
  <si>
    <t>Unbreakable Guard:  R</t>
  </si>
  <si>
    <t>Unbreakable Guard:  R/E</t>
  </si>
  <si>
    <t>Unbreakable Guard:  R/E/R</t>
  </si>
  <si>
    <t>Unbreakable Guard:  R/R</t>
  </si>
  <si>
    <t>Impervium Armor:  E/R</t>
  </si>
  <si>
    <t>Impervium Armor:  Psionic Res</t>
  </si>
  <si>
    <t>Impervium Armor:  R</t>
  </si>
  <si>
    <t>Impervium Armor:  R/E/E</t>
  </si>
  <si>
    <t>Impervium Armor:  R/R</t>
  </si>
  <si>
    <t>Celerity:  End</t>
  </si>
  <si>
    <t>Celerity:  Stealth</t>
  </si>
  <si>
    <t>Celerity:  Run</t>
  </si>
  <si>
    <t>Induced Coma:  A/E</t>
  </si>
  <si>
    <t>Induced Coma:  A/S/R</t>
  </si>
  <si>
    <t>Induced Coma:  Chance for Recharge Slow</t>
  </si>
  <si>
    <t>Induced Coma:  E/S</t>
  </si>
  <si>
    <t>Induced Coma:  S/Rng</t>
  </si>
  <si>
    <t>Call of the Sandman:  A/E</t>
  </si>
  <si>
    <t>Call of the Sandman:  A/R</t>
  </si>
  <si>
    <t>Call of the Sandman:  A/S/R</t>
  </si>
  <si>
    <t>Call of the Sandman:  Chance to Heal Self</t>
  </si>
  <si>
    <t>Call of the Sandman:  E/S</t>
  </si>
  <si>
    <t>Call of the Sandman:  S/Rng</t>
  </si>
  <si>
    <t>Impeded Swiftness:  A/E</t>
  </si>
  <si>
    <t>Impeded Swiftness:  Chance for Smashing</t>
  </si>
  <si>
    <t>Impeded Swiftness:  D/S</t>
  </si>
  <si>
    <t>Impeded Swiftness:  E/R/S</t>
  </si>
  <si>
    <t>Impeded Swiftness:  Rng/S</t>
  </si>
  <si>
    <t>Pacing of the Turtle:  A/E</t>
  </si>
  <si>
    <t>Pacing of the Turtle:  A/S</t>
  </si>
  <si>
    <t>Pacing of the Turtle:  Chance for Recharge Slow</t>
  </si>
  <si>
    <t>Pacing of the Turtle:  D/S</t>
  </si>
  <si>
    <t>Pacing of the Turtle:  E/R/S</t>
  </si>
  <si>
    <t>Pacing of the Turtle:  Rng/S</t>
  </si>
  <si>
    <t>Executioner's Contract:  A/D</t>
  </si>
  <si>
    <t>Executioner's Contract:  D/E</t>
  </si>
  <si>
    <t>Executioner's Contract:  D/I</t>
  </si>
  <si>
    <t>Executioner's Contract:  D/Rng</t>
  </si>
  <si>
    <t>Executioner's Contract:  D/R</t>
  </si>
  <si>
    <t>Executioner's Contract:  Disorient Bonus</t>
  </si>
  <si>
    <t>Stupefy:  A/E</t>
  </si>
  <si>
    <t>Stupefy:  A/R</t>
  </si>
  <si>
    <t>Stupefy:  A/S/R</t>
  </si>
  <si>
    <t>Stupefy:  E/S</t>
  </si>
  <si>
    <t>Stupefy:  S/Rng</t>
  </si>
  <si>
    <t>Razzle Dazzle:  A/E</t>
  </si>
  <si>
    <t>Razzle Dazzle:  A/S/R</t>
  </si>
  <si>
    <t>Razzle Dazzle:  Chance for Immobilize</t>
  </si>
  <si>
    <t>Razzle Dazzle:  E/S</t>
  </si>
  <si>
    <t>Razzle Dazzle:  S/Rng</t>
  </si>
  <si>
    <t>Positron's Blast:  A/D</t>
  </si>
  <si>
    <t>Positron's Blast:  A/D/E</t>
  </si>
  <si>
    <t>Positron's Blast:  Chance for Energy</t>
  </si>
  <si>
    <t>Positron's Blast:  D/E</t>
  </si>
  <si>
    <t>Positron's Blast:  D/Rng</t>
  </si>
  <si>
    <t>Positron's Blast:  D/R</t>
  </si>
  <si>
    <t>Annihilation:  A/D</t>
  </si>
  <si>
    <t>Annihiliation:  A/D/E</t>
  </si>
  <si>
    <t>Annihilation:  A/D/R</t>
  </si>
  <si>
    <t>Annihilation:  A/D/R/E</t>
  </si>
  <si>
    <t>Annihilation:  Chance for -Res</t>
  </si>
  <si>
    <t>Annihilation:  D/R</t>
  </si>
  <si>
    <t>Triumphant Insult:  Chance to Disorient</t>
  </si>
  <si>
    <t>Triumphant Insult:  T/R</t>
  </si>
  <si>
    <t>TimeSpace Manipulation:  E</t>
  </si>
  <si>
    <t>TimeSpace Manipulation:  Rng</t>
  </si>
  <si>
    <t>TimeSpace Manipulation:  Stealth</t>
  </si>
  <si>
    <t>Rectified Reticle:  Increased Perception</t>
  </si>
  <si>
    <t>Rectified Reticle:  THB/R</t>
  </si>
  <si>
    <t>Deflated Ego:  Chance for Recovery Debuff</t>
  </si>
  <si>
    <t>Deflated Ego:  THD/R</t>
  </si>
  <si>
    <t>Blessing of the Zephyr:  KB</t>
  </si>
  <si>
    <t>Blessing of the Zephyr:  Run/Rng</t>
  </si>
  <si>
    <t>Blessing of the Zephyr:  Run/Rng/E</t>
  </si>
  <si>
    <t>Winter's Gift:  Run/Rng</t>
  </si>
  <si>
    <t>Winter's Gift:  Run/Rng/E</t>
  </si>
  <si>
    <t>Winter's Gift:  Slow Resist</t>
  </si>
  <si>
    <t>Stupefy:  Chance for KB</t>
  </si>
  <si>
    <t>D/E</t>
  </si>
  <si>
    <t>A/D</t>
  </si>
  <si>
    <t>Total</t>
  </si>
  <si>
    <t>Set</t>
  </si>
  <si>
    <t>% Total</t>
  </si>
  <si>
    <t>% Set</t>
  </si>
  <si>
    <t>Air Burst:  D/Rng</t>
  </si>
  <si>
    <t>Hibernation:  A/S/R</t>
  </si>
  <si>
    <t>Enfeebled Operation:  A/I</t>
  </si>
  <si>
    <t>End Mod</t>
  </si>
  <si>
    <t>T AoE</t>
  </si>
  <si>
    <t>Taunt</t>
  </si>
  <si>
    <t>Confuse</t>
  </si>
  <si>
    <t>Melee</t>
  </si>
  <si>
    <t>Pet</t>
  </si>
  <si>
    <t>Snipe</t>
  </si>
  <si>
    <t>PbAoE</t>
  </si>
  <si>
    <t>Slow</t>
  </si>
  <si>
    <t>To Hit Debuff</t>
  </si>
  <si>
    <t>To Hit Buff</t>
  </si>
  <si>
    <t>Immobilize</t>
  </si>
  <si>
    <t>Hold</t>
  </si>
  <si>
    <t>Defense Debuff</t>
  </si>
  <si>
    <t>Ranged</t>
  </si>
  <si>
    <t>Heal</t>
  </si>
  <si>
    <t>Sleep</t>
  </si>
  <si>
    <t>Fear</t>
  </si>
  <si>
    <t>Teleport</t>
  </si>
  <si>
    <t>Defense</t>
  </si>
  <si>
    <t>PBAoE</t>
  </si>
  <si>
    <t>Run</t>
  </si>
  <si>
    <t>Resist Dam</t>
  </si>
  <si>
    <t>Stun</t>
  </si>
  <si>
    <t>Flight</t>
  </si>
  <si>
    <t>Jumping</t>
  </si>
  <si>
    <t>Res Damage</t>
  </si>
  <si>
    <t>Healing</t>
  </si>
  <si>
    <t>Pet Damage</t>
  </si>
  <si>
    <t>KnockBack</t>
  </si>
  <si>
    <t>p</t>
  </si>
  <si>
    <t>p(1-p)</t>
  </si>
  <si>
    <t>n</t>
  </si>
  <si>
    <t>SE</t>
  </si>
  <si>
    <t>X</t>
  </si>
  <si>
    <t>Uncommon Total</t>
  </si>
  <si>
    <t>Rare Total</t>
  </si>
  <si>
    <t>Uncommon and Rare Total</t>
  </si>
  <si>
    <t>Basilisjk's Gaze:  A/E/R/H</t>
  </si>
  <si>
    <t>Basilisk's Gaze:  A/H</t>
  </si>
  <si>
    <t>Basilisk's Gaze:  E/R/H</t>
  </si>
  <si>
    <t>P/L Sheet</t>
  </si>
  <si>
    <t>Recipe</t>
  </si>
  <si>
    <t>Common salvage</t>
  </si>
  <si>
    <t>Uncommon salvage</t>
  </si>
  <si>
    <t>Crafting cost</t>
  </si>
  <si>
    <t>Converter</t>
  </si>
  <si>
    <t>Costs per unit:</t>
  </si>
  <si>
    <t>Units:</t>
  </si>
  <si>
    <t>IOs</t>
  </si>
  <si>
    <t>Converters</t>
  </si>
  <si>
    <t>Craftings</t>
  </si>
  <si>
    <t>Totals:</t>
  </si>
  <si>
    <t>Crafting</t>
  </si>
  <si>
    <t>Total cost</t>
  </si>
  <si>
    <t>Neuronic Shutdown:  Chance Psionic</t>
  </si>
  <si>
    <t>Impervious Skin:  Status Res</t>
  </si>
  <si>
    <t>By Set</t>
  </si>
  <si>
    <t>By IO</t>
  </si>
  <si>
    <t>result</t>
  </si>
  <si>
    <t>* sigma</t>
  </si>
  <si>
    <t>Unique uncommon sets</t>
  </si>
  <si>
    <t>Unique uncommon IOs</t>
  </si>
  <si>
    <t>"Uncommon rares"</t>
  </si>
  <si>
    <t>Total revenue</t>
  </si>
  <si>
    <t>Net profit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</si>
</sst>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0.000%"/>
    <numFmt numFmtId="165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92D05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2" borderId="3" xfId="0" applyFill="1" applyBorder="1"/>
    <xf numFmtId="0" fontId="0" fillId="0" borderId="3" xfId="0" applyBorder="1"/>
    <xf numFmtId="0" fontId="0" fillId="0" borderId="3" xfId="0" applyFill="1" applyBorder="1"/>
    <xf numFmtId="0" fontId="0" fillId="2" borderId="5" xfId="0" applyFill="1" applyBorder="1"/>
    <xf numFmtId="0" fontId="0" fillId="0" borderId="5" xfId="0" applyBorder="1"/>
    <xf numFmtId="0" fontId="0" fillId="0" borderId="0" xfId="0" applyFill="1" applyBorder="1"/>
    <xf numFmtId="41" fontId="0" fillId="0" borderId="4" xfId="0" applyNumberFormat="1" applyBorder="1" applyAlignment="1">
      <alignment horizontal="center"/>
    </xf>
    <xf numFmtId="41" fontId="0" fillId="0" borderId="3" xfId="0" applyNumberFormat="1" applyBorder="1"/>
    <xf numFmtId="41" fontId="0" fillId="0" borderId="3" xfId="0" applyNumberFormat="1" applyBorder="1" applyAlignment="1">
      <alignment horizontal="center"/>
    </xf>
    <xf numFmtId="41" fontId="0" fillId="0" borderId="2" xfId="0" applyNumberFormat="1" applyBorder="1" applyAlignment="1">
      <alignment horizontal="center"/>
    </xf>
    <xf numFmtId="41" fontId="0" fillId="0" borderId="0" xfId="0" applyNumberFormat="1"/>
    <xf numFmtId="41" fontId="0" fillId="0" borderId="0" xfId="0" applyNumberFormat="1" applyAlignment="1">
      <alignment horizontal="center"/>
    </xf>
    <xf numFmtId="41" fontId="0" fillId="0" borderId="1" xfId="0" applyNumberFormat="1" applyBorder="1" applyAlignment="1">
      <alignment horizontal="center"/>
    </xf>
    <xf numFmtId="41" fontId="0" fillId="0" borderId="6" xfId="0" applyNumberFormat="1" applyBorder="1" applyAlignment="1">
      <alignment horizontal="center"/>
    </xf>
    <xf numFmtId="41" fontId="0" fillId="0" borderId="5" xfId="0" applyNumberFormat="1" applyBorder="1"/>
    <xf numFmtId="41" fontId="0" fillId="0" borderId="5" xfId="0" applyNumberFormat="1" applyBorder="1" applyAlignment="1">
      <alignment horizontal="center"/>
    </xf>
    <xf numFmtId="41" fontId="0" fillId="0" borderId="7" xfId="0" applyNumberFormat="1" applyBorder="1" applyAlignment="1">
      <alignment horizontal="center"/>
    </xf>
    <xf numFmtId="41" fontId="0" fillId="0" borderId="8" xfId="0" applyNumberFormat="1" applyBorder="1" applyAlignment="1">
      <alignment horizontal="center"/>
    </xf>
    <xf numFmtId="41" fontId="0" fillId="0" borderId="0" xfId="0" applyNumberFormat="1" applyBorder="1" applyAlignment="1">
      <alignment horizontal="center"/>
    </xf>
    <xf numFmtId="0" fontId="0" fillId="3" borderId="0" xfId="0" applyFill="1"/>
    <xf numFmtId="0" fontId="0" fillId="3" borderId="3" xfId="0" applyFill="1" applyBorder="1"/>
    <xf numFmtId="0" fontId="0" fillId="4" borderId="0" xfId="0" applyFill="1"/>
    <xf numFmtId="0" fontId="0" fillId="4" borderId="3" xfId="0" applyFill="1" applyBorder="1"/>
    <xf numFmtId="0" fontId="0" fillId="0" borderId="0" xfId="0" quotePrefix="1" applyAlignment="1">
      <alignment horizontal="center"/>
    </xf>
    <xf numFmtId="10" fontId="0" fillId="0" borderId="8" xfId="1" applyNumberFormat="1" applyFont="1" applyBorder="1" applyAlignment="1">
      <alignment horizontal="center"/>
    </xf>
    <xf numFmtId="41" fontId="0" fillId="5" borderId="4" xfId="0" applyNumberFormat="1" applyFill="1" applyBorder="1" applyAlignment="1">
      <alignment horizontal="center"/>
    </xf>
    <xf numFmtId="41" fontId="0" fillId="5" borderId="2" xfId="0" applyNumberFormat="1" applyFill="1" applyBorder="1" applyAlignment="1">
      <alignment horizontal="center"/>
    </xf>
    <xf numFmtId="41" fontId="0" fillId="5" borderId="1" xfId="0" applyNumberFormat="1" applyFill="1" applyBorder="1" applyAlignment="1">
      <alignment horizontal="center"/>
    </xf>
    <xf numFmtId="41" fontId="0" fillId="5" borderId="6" xfId="0" applyNumberFormat="1" applyFill="1" applyBorder="1" applyAlignment="1">
      <alignment horizontal="center"/>
    </xf>
    <xf numFmtId="41" fontId="0" fillId="5" borderId="7" xfId="0" applyNumberFormat="1" applyFill="1" applyBorder="1" applyAlignment="1">
      <alignment horizontal="center"/>
    </xf>
    <xf numFmtId="41" fontId="0" fillId="5" borderId="0" xfId="0" applyNumberFormat="1" applyFill="1" applyBorder="1" applyAlignment="1">
      <alignment horizontal="center"/>
    </xf>
    <xf numFmtId="41" fontId="0" fillId="5" borderId="8" xfId="0" applyNumberFormat="1" applyFill="1" applyBorder="1" applyAlignment="1">
      <alignment horizontal="center"/>
    </xf>
    <xf numFmtId="10" fontId="0" fillId="0" borderId="0" xfId="1" applyNumberFormat="1" applyFont="1" applyBorder="1" applyAlignment="1">
      <alignment horizontal="center"/>
    </xf>
    <xf numFmtId="164" fontId="0" fillId="0" borderId="0" xfId="1" applyNumberFormat="1" applyFont="1"/>
    <xf numFmtId="41" fontId="0" fillId="0" borderId="9" xfId="0" applyNumberFormat="1" applyBorder="1" applyAlignment="1">
      <alignment horizontal="center"/>
    </xf>
    <xf numFmtId="41" fontId="0" fillId="0" borderId="10" xfId="0" applyNumberFormat="1" applyBorder="1" applyAlignment="1">
      <alignment horizontal="center"/>
    </xf>
    <xf numFmtId="43" fontId="0" fillId="0" borderId="0" xfId="2" applyFont="1"/>
    <xf numFmtId="165" fontId="0" fillId="0" borderId="0" xfId="2" applyNumberFormat="1" applyFont="1"/>
    <xf numFmtId="43" fontId="0" fillId="0" borderId="0" xfId="0" applyNumberFormat="1"/>
    <xf numFmtId="41" fontId="0" fillId="0" borderId="0" xfId="0" applyNumberFormat="1" applyBorder="1"/>
    <xf numFmtId="0" fontId="0" fillId="0" borderId="0" xfId="0" quotePrefix="1"/>
    <xf numFmtId="10" fontId="2" fillId="6" borderId="0" xfId="0" applyNumberFormat="1" applyFont="1" applyFill="1"/>
    <xf numFmtId="0" fontId="0" fillId="7" borderId="1" xfId="0" applyFill="1" applyBorder="1" applyAlignment="1">
      <alignment horizontal="center"/>
    </xf>
    <xf numFmtId="0" fontId="0" fillId="8" borderId="0" xfId="0" applyFill="1"/>
    <xf numFmtId="164" fontId="0" fillId="8" borderId="0" xfId="1" applyNumberFormat="1" applyFont="1" applyFill="1"/>
    <xf numFmtId="41" fontId="0" fillId="8" borderId="0" xfId="0" applyNumberFormat="1" applyFill="1"/>
    <xf numFmtId="0" fontId="0" fillId="8" borderId="0" xfId="0" applyFill="1" applyAlignment="1">
      <alignment horizontal="center"/>
    </xf>
    <xf numFmtId="0" fontId="0" fillId="8" borderId="0" xfId="0" quotePrefix="1" applyFill="1" applyAlignment="1">
      <alignment horizontal="center"/>
    </xf>
    <xf numFmtId="10" fontId="0" fillId="8" borderId="0" xfId="1" applyNumberFormat="1" applyFont="1" applyFill="1"/>
    <xf numFmtId="0" fontId="0" fillId="8" borderId="3" xfId="0" applyFill="1" applyBorder="1"/>
    <xf numFmtId="165" fontId="0" fillId="0" borderId="0" xfId="0" applyNumberFormat="1"/>
    <xf numFmtId="3" fontId="0" fillId="0" borderId="0" xfId="0" applyNumberFormat="1"/>
  </cellXfs>
  <cellStyles count="3">
    <cellStyle name="Comma" xfId="2" builtinId="3"/>
    <cellStyle name="Normal" xfId="0" builtinId="0"/>
    <cellStyle name="Percent" xfId="1" builtinId="5"/>
  </cellStyles>
  <dxfs count="222"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  <dxf>
      <font>
        <color theme="1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93501-E76A-489F-920D-8F3F56F12E9E}">
  <dimension ref="A1:AD234"/>
  <sheetViews>
    <sheetView tabSelected="1" zoomScale="75" zoomScaleNormal="75" workbookViewId="0">
      <pane xSplit="2" ySplit="9" topLeftCell="C10" activePane="bottomRight" state="frozenSplit"/>
      <selection pane="topRight" activeCell="C1" sqref="C1"/>
      <selection pane="bottomLeft" activeCell="A10" sqref="A10"/>
      <selection pane="bottomRight" activeCell="AC3" sqref="AC3"/>
    </sheetView>
  </sheetViews>
  <sheetFormatPr defaultRowHeight="14.4" x14ac:dyDescent="0.3"/>
  <cols>
    <col min="1" max="1" width="32.21875" customWidth="1"/>
    <col min="2" max="2" width="2.44140625" customWidth="1"/>
    <col min="9" max="9" width="18.33203125" bestFit="1" customWidth="1"/>
    <col min="11" max="11" width="12.44140625" bestFit="1" customWidth="1"/>
    <col min="23" max="23" width="33.44140625" customWidth="1"/>
    <col min="24" max="30" width="8.6640625" customWidth="1"/>
  </cols>
  <sheetData>
    <row r="1" spans="1:30" x14ac:dyDescent="0.3">
      <c r="A1" t="s">
        <v>177</v>
      </c>
      <c r="W1" s="47"/>
      <c r="X1" s="47"/>
      <c r="Y1" s="47"/>
      <c r="Z1" s="47"/>
      <c r="AA1" s="47"/>
      <c r="AB1" s="47"/>
      <c r="AC1" s="47"/>
      <c r="AD1" s="47"/>
    </row>
    <row r="2" spans="1:30" x14ac:dyDescent="0.3">
      <c r="A2">
        <f>COUNTA(A10:A231)-A4</f>
        <v>195</v>
      </c>
      <c r="C2" t="s">
        <v>178</v>
      </c>
      <c r="G2" t="s">
        <v>528</v>
      </c>
      <c r="W2" s="47"/>
      <c r="X2" s="47"/>
      <c r="Y2" s="47" t="s">
        <v>524</v>
      </c>
      <c r="Z2" s="47"/>
      <c r="AA2" s="47"/>
      <c r="AB2" s="47"/>
      <c r="AC2" s="47" t="s">
        <v>523</v>
      </c>
      <c r="AD2" s="47"/>
    </row>
    <row r="3" spans="1:30" x14ac:dyDescent="0.3">
      <c r="A3">
        <f>COUNTA(U11:U231)</f>
        <v>44</v>
      </c>
      <c r="C3" t="s">
        <v>179</v>
      </c>
      <c r="G3" t="s">
        <v>527</v>
      </c>
      <c r="W3" s="47"/>
      <c r="X3" s="47" t="s">
        <v>496</v>
      </c>
      <c r="Y3" s="48">
        <f>1/(A2-4)</f>
        <v>5.235602094240838E-3</v>
      </c>
      <c r="Z3" s="47"/>
      <c r="AA3" s="47"/>
      <c r="AB3" s="47"/>
      <c r="AC3" s="48">
        <f>1/(A3-1)</f>
        <v>2.3255813953488372E-2</v>
      </c>
      <c r="AD3" s="47"/>
    </row>
    <row r="4" spans="1:30" x14ac:dyDescent="0.3">
      <c r="A4">
        <f>COUNTA(B10:B231)</f>
        <v>27</v>
      </c>
      <c r="C4" t="s">
        <v>253</v>
      </c>
      <c r="G4" s="44" t="s">
        <v>529</v>
      </c>
      <c r="W4" s="47"/>
      <c r="X4" s="47" t="s">
        <v>497</v>
      </c>
      <c r="Y4" s="48">
        <f>Y3/(1-Y3)</f>
        <v>5.263157894736842E-3</v>
      </c>
      <c r="Z4" s="47"/>
      <c r="AA4" s="47"/>
      <c r="AB4" s="47"/>
      <c r="AC4" s="48">
        <f>AC3*(1-AC3)</f>
        <v>2.2714981070849107E-2</v>
      </c>
      <c r="AD4" s="47"/>
    </row>
    <row r="5" spans="1:30" x14ac:dyDescent="0.3">
      <c r="I5" s="40"/>
      <c r="W5" s="47"/>
      <c r="X5" s="47" t="s">
        <v>498</v>
      </c>
      <c r="Y5" s="47">
        <v>1000</v>
      </c>
      <c r="Z5" s="47"/>
      <c r="AA5" s="47"/>
      <c r="AB5" s="47"/>
      <c r="AC5" s="47">
        <v>1000</v>
      </c>
      <c r="AD5" s="47"/>
    </row>
    <row r="6" spans="1:30" x14ac:dyDescent="0.3">
      <c r="W6" s="47"/>
      <c r="X6" s="47" t="s">
        <v>499</v>
      </c>
      <c r="Y6" s="48">
        <f>SQRT(Y4/AC5)</f>
        <v>2.2941573387056176E-3</v>
      </c>
      <c r="Z6" s="47"/>
      <c r="AA6" s="47"/>
      <c r="AB6" s="47"/>
      <c r="AC6" s="48">
        <f>SQRT(AC4/AC5)</f>
        <v>4.7660236120742319E-3</v>
      </c>
      <c r="AD6" s="47"/>
    </row>
    <row r="7" spans="1:30" x14ac:dyDescent="0.3">
      <c r="C7" s="14">
        <f>C233</f>
        <v>100</v>
      </c>
      <c r="D7" s="14">
        <f t="shared" ref="D7:U7" si="0">D233</f>
        <v>100</v>
      </c>
      <c r="E7" s="14">
        <f t="shared" si="0"/>
        <v>100</v>
      </c>
      <c r="F7" s="14">
        <f t="shared" si="0"/>
        <v>100</v>
      </c>
      <c r="G7" s="14">
        <f t="shared" si="0"/>
        <v>100</v>
      </c>
      <c r="H7" s="14">
        <f t="shared" si="0"/>
        <v>100</v>
      </c>
      <c r="I7" s="14">
        <f t="shared" si="0"/>
        <v>100</v>
      </c>
      <c r="J7" s="14">
        <f t="shared" si="0"/>
        <v>100</v>
      </c>
      <c r="K7" s="14">
        <f t="shared" si="0"/>
        <v>100</v>
      </c>
      <c r="L7" s="14">
        <f t="shared" si="0"/>
        <v>100</v>
      </c>
      <c r="M7" s="14">
        <f t="shared" si="0"/>
        <v>0</v>
      </c>
      <c r="N7" s="14">
        <f t="shared" si="0"/>
        <v>500</v>
      </c>
      <c r="O7" s="14">
        <f t="shared" si="0"/>
        <v>500</v>
      </c>
      <c r="P7" s="14">
        <f t="shared" si="0"/>
        <v>0</v>
      </c>
      <c r="Q7" s="14">
        <f t="shared" si="0"/>
        <v>1000</v>
      </c>
      <c r="R7" s="14">
        <f t="shared" si="0"/>
        <v>1000</v>
      </c>
      <c r="S7" s="14">
        <f t="shared" si="0"/>
        <v>0</v>
      </c>
      <c r="T7" s="14">
        <f t="shared" si="0"/>
        <v>1.0000000000000007</v>
      </c>
      <c r="U7" s="14">
        <f t="shared" si="0"/>
        <v>1.0000000000000007</v>
      </c>
      <c r="V7" s="14"/>
      <c r="W7" s="49"/>
      <c r="X7" s="47"/>
      <c r="Y7" s="47"/>
      <c r="Z7" s="47"/>
      <c r="AA7" s="47"/>
      <c r="AB7" s="47"/>
      <c r="AC7" s="47"/>
      <c r="AD7" s="47"/>
    </row>
    <row r="8" spans="1:30" x14ac:dyDescent="0.3">
      <c r="C8" s="2">
        <v>1</v>
      </c>
      <c r="D8" s="2">
        <v>1</v>
      </c>
      <c r="E8" s="2">
        <v>2</v>
      </c>
      <c r="F8" s="2">
        <v>2</v>
      </c>
      <c r="G8" s="2">
        <v>3</v>
      </c>
      <c r="H8" s="2">
        <v>3</v>
      </c>
      <c r="I8" s="2">
        <v>4</v>
      </c>
      <c r="J8" s="2">
        <v>4</v>
      </c>
      <c r="K8" s="2">
        <v>5</v>
      </c>
      <c r="L8" s="2">
        <v>5</v>
      </c>
      <c r="R8" s="2" t="s">
        <v>460</v>
      </c>
      <c r="U8" s="2" t="s">
        <v>462</v>
      </c>
      <c r="V8" s="2"/>
      <c r="W8" s="50"/>
      <c r="X8" s="46">
        <v>-3</v>
      </c>
      <c r="Y8" s="50" t="s">
        <v>524</v>
      </c>
      <c r="Z8" s="46">
        <v>3</v>
      </c>
      <c r="AB8" s="46">
        <v>-3</v>
      </c>
      <c r="AC8" s="50" t="s">
        <v>523</v>
      </c>
      <c r="AD8" s="46">
        <v>3</v>
      </c>
    </row>
    <row r="9" spans="1:30" ht="15" thickBot="1" x14ac:dyDescent="0.35">
      <c r="C9" s="2" t="s">
        <v>457</v>
      </c>
      <c r="D9" s="2" t="s">
        <v>458</v>
      </c>
      <c r="E9" s="2" t="s">
        <v>457</v>
      </c>
      <c r="F9" s="2" t="s">
        <v>458</v>
      </c>
      <c r="G9" s="2" t="s">
        <v>457</v>
      </c>
      <c r="H9" s="2" t="s">
        <v>458</v>
      </c>
      <c r="I9" s="2" t="s">
        <v>457</v>
      </c>
      <c r="J9" s="2" t="s">
        <v>458</v>
      </c>
      <c r="K9" s="2" t="s">
        <v>457</v>
      </c>
      <c r="L9" s="2" t="s">
        <v>458</v>
      </c>
      <c r="N9" s="2" t="s">
        <v>457</v>
      </c>
      <c r="O9" s="2" t="s">
        <v>458</v>
      </c>
      <c r="Q9" s="2" t="s">
        <v>459</v>
      </c>
      <c r="R9" s="2" t="s">
        <v>459</v>
      </c>
      <c r="T9" s="27" t="s">
        <v>461</v>
      </c>
      <c r="U9" s="2" t="s">
        <v>459</v>
      </c>
      <c r="V9" s="2"/>
      <c r="W9" s="50"/>
      <c r="X9" s="51" t="s">
        <v>526</v>
      </c>
      <c r="Y9" s="50" t="s">
        <v>525</v>
      </c>
      <c r="Z9" s="51" t="s">
        <v>526</v>
      </c>
      <c r="AA9" s="47"/>
      <c r="AB9" s="51" t="s">
        <v>526</v>
      </c>
      <c r="AC9" s="50" t="s">
        <v>525</v>
      </c>
      <c r="AD9" s="51" t="s">
        <v>526</v>
      </c>
    </row>
    <row r="10" spans="1:30" ht="15.6" thickTop="1" thickBot="1" x14ac:dyDescent="0.35">
      <c r="A10" s="4" t="s">
        <v>212</v>
      </c>
      <c r="B10" s="5" t="s">
        <v>500</v>
      </c>
      <c r="C10" s="10"/>
      <c r="D10" s="29"/>
      <c r="E10" s="10"/>
      <c r="F10" s="29"/>
      <c r="G10" s="10"/>
      <c r="H10" s="29"/>
      <c r="I10" s="10"/>
      <c r="J10" s="29"/>
      <c r="K10" s="10"/>
      <c r="L10" s="29"/>
      <c r="M10" s="11"/>
      <c r="N10" s="10">
        <f>SUM(C10,E10,G10,I10,K10)</f>
        <v>0</v>
      </c>
      <c r="O10" s="29">
        <f t="shared" ref="O10:O73" si="1">SUM(D10,F10,H10,J10,L10)</f>
        <v>0</v>
      </c>
      <c r="P10" s="12"/>
      <c r="Q10" s="21">
        <f>SUM(N10,O10)</f>
        <v>0</v>
      </c>
      <c r="R10" s="11"/>
      <c r="T10" s="28"/>
      <c r="U10" s="11"/>
      <c r="V10" s="43"/>
      <c r="W10" s="4" t="s">
        <v>212</v>
      </c>
      <c r="X10" s="47"/>
      <c r="Y10" s="47"/>
      <c r="Z10" s="47"/>
      <c r="AA10" s="47"/>
      <c r="AB10" s="47"/>
      <c r="AC10" s="47"/>
      <c r="AD10" s="47"/>
    </row>
    <row r="11" spans="1:30" ht="15.6" thickTop="1" thickBot="1" x14ac:dyDescent="0.35">
      <c r="A11" s="25" t="s">
        <v>49</v>
      </c>
      <c r="C11" s="13"/>
      <c r="D11" s="30">
        <v>1</v>
      </c>
      <c r="E11" s="13"/>
      <c r="F11" s="30"/>
      <c r="G11" s="13"/>
      <c r="H11" s="30"/>
      <c r="I11" s="13">
        <v>1</v>
      </c>
      <c r="J11" s="30">
        <v>2</v>
      </c>
      <c r="K11" s="13">
        <v>2</v>
      </c>
      <c r="L11" s="30"/>
      <c r="M11" s="14"/>
      <c r="N11" s="13">
        <f t="shared" ref="N11:O74" si="2">SUM(C11,E11,G11,I11,K11)</f>
        <v>3</v>
      </c>
      <c r="O11" s="30">
        <f t="shared" si="1"/>
        <v>3</v>
      </c>
      <c r="P11" s="15"/>
      <c r="Q11" s="21">
        <f t="shared" ref="Q11:Q74" si="3">SUM(N11,O11)</f>
        <v>6</v>
      </c>
      <c r="R11" s="21">
        <f>SUM(Q11:Q13)</f>
        <v>31</v>
      </c>
      <c r="T11" s="28">
        <f t="shared" ref="T11:T73" si="4">Q11/$Q$233</f>
        <v>6.0000000000000001E-3</v>
      </c>
      <c r="U11" s="28">
        <f>R11/$Q$233</f>
        <v>3.1E-2</v>
      </c>
      <c r="V11" s="36"/>
      <c r="W11" s="25" t="s">
        <v>49</v>
      </c>
      <c r="X11" s="52">
        <f>$Y$3+$X$8*$Y$6</f>
        <v>-1.6468699218760152E-3</v>
      </c>
      <c r="Y11" s="45">
        <f>T11</f>
        <v>6.0000000000000001E-3</v>
      </c>
      <c r="Z11" s="52">
        <f>$Y$3+$Z$8*$Y$6</f>
        <v>1.2118074110357691E-2</v>
      </c>
      <c r="AB11" s="52">
        <f>$AC$3+$AB$8*$AC$6</f>
        <v>8.957743117265677E-3</v>
      </c>
      <c r="AC11" s="45">
        <f>U11</f>
        <v>3.1E-2</v>
      </c>
      <c r="AD11" s="52">
        <f>$AC$3+$AD$8*$AC$6</f>
        <v>3.755388478971107E-2</v>
      </c>
    </row>
    <row r="12" spans="1:30" ht="15.6" thickTop="1" thickBot="1" x14ac:dyDescent="0.35">
      <c r="A12" s="25" t="s">
        <v>68</v>
      </c>
      <c r="C12" s="16">
        <v>3</v>
      </c>
      <c r="D12" s="31">
        <v>3</v>
      </c>
      <c r="E12" s="16">
        <v>4</v>
      </c>
      <c r="F12" s="31"/>
      <c r="G12" s="16"/>
      <c r="H12" s="31"/>
      <c r="I12" s="16">
        <v>1</v>
      </c>
      <c r="J12" s="31">
        <v>2</v>
      </c>
      <c r="K12" s="16"/>
      <c r="L12" s="31">
        <v>1</v>
      </c>
      <c r="M12" s="14"/>
      <c r="N12" s="16">
        <f t="shared" si="2"/>
        <v>8</v>
      </c>
      <c r="O12" s="31">
        <f t="shared" si="1"/>
        <v>6</v>
      </c>
      <c r="P12" s="15"/>
      <c r="Q12" s="21">
        <f t="shared" si="3"/>
        <v>14</v>
      </c>
      <c r="R12" s="14"/>
      <c r="T12" s="28">
        <f t="shared" si="4"/>
        <v>1.4E-2</v>
      </c>
      <c r="U12" s="14"/>
      <c r="V12" s="14"/>
      <c r="W12" s="25" t="s">
        <v>68</v>
      </c>
      <c r="X12" s="52">
        <f t="shared" ref="X12:X37" si="5">$Y$3+$X$8*$Y$6</f>
        <v>-1.6468699218760152E-3</v>
      </c>
      <c r="Y12" s="45">
        <f t="shared" ref="Y12:Y37" si="6">T12</f>
        <v>1.4E-2</v>
      </c>
      <c r="Z12" s="52">
        <f t="shared" ref="Z12:Z37" si="7">$Y$3+$Z$8*$Y$6</f>
        <v>1.2118074110357691E-2</v>
      </c>
      <c r="AA12" s="14"/>
      <c r="AB12" s="47"/>
      <c r="AC12" s="47"/>
      <c r="AD12" s="47"/>
    </row>
    <row r="13" spans="1:30" ht="15.6" thickTop="1" thickBot="1" x14ac:dyDescent="0.35">
      <c r="A13" s="26" t="s">
        <v>215</v>
      </c>
      <c r="B13" s="5"/>
      <c r="C13" s="10">
        <v>3</v>
      </c>
      <c r="D13" s="29"/>
      <c r="E13" s="10">
        <v>2</v>
      </c>
      <c r="F13" s="29">
        <v>2</v>
      </c>
      <c r="G13" s="10">
        <v>2</v>
      </c>
      <c r="H13" s="29"/>
      <c r="I13" s="10">
        <v>2</v>
      </c>
      <c r="J13" s="29"/>
      <c r="K13" s="10"/>
      <c r="L13" s="29"/>
      <c r="M13" s="11"/>
      <c r="N13" s="10">
        <f t="shared" si="2"/>
        <v>9</v>
      </c>
      <c r="O13" s="29">
        <f t="shared" si="1"/>
        <v>2</v>
      </c>
      <c r="P13" s="12"/>
      <c r="Q13" s="21">
        <f t="shared" si="3"/>
        <v>11</v>
      </c>
      <c r="R13" s="11"/>
      <c r="T13" s="28">
        <f t="shared" si="4"/>
        <v>1.0999999999999999E-2</v>
      </c>
      <c r="U13" s="11"/>
      <c r="V13" s="43"/>
      <c r="W13" s="26" t="s">
        <v>215</v>
      </c>
      <c r="X13" s="52">
        <f t="shared" si="5"/>
        <v>-1.6468699218760152E-3</v>
      </c>
      <c r="Y13" s="45">
        <f t="shared" si="6"/>
        <v>1.0999999999999999E-2</v>
      </c>
      <c r="Z13" s="52">
        <f t="shared" si="7"/>
        <v>1.2118074110357691E-2</v>
      </c>
      <c r="AB13" s="47"/>
      <c r="AC13" s="47"/>
      <c r="AD13" s="47"/>
    </row>
    <row r="14" spans="1:30" ht="15.6" thickTop="1" thickBot="1" x14ac:dyDescent="0.35">
      <c r="A14" s="1" t="s">
        <v>247</v>
      </c>
      <c r="C14" s="13"/>
      <c r="D14" s="30"/>
      <c r="E14" s="13"/>
      <c r="F14" s="30"/>
      <c r="G14" s="13">
        <v>1</v>
      </c>
      <c r="H14" s="30"/>
      <c r="I14" s="13"/>
      <c r="J14" s="30"/>
      <c r="K14" s="13"/>
      <c r="L14" s="30">
        <v>2</v>
      </c>
      <c r="M14" s="14"/>
      <c r="N14" s="13">
        <f t="shared" si="2"/>
        <v>1</v>
      </c>
      <c r="O14" s="30">
        <f t="shared" si="1"/>
        <v>2</v>
      </c>
      <c r="P14" s="15"/>
      <c r="Q14" s="21">
        <f t="shared" si="3"/>
        <v>3</v>
      </c>
      <c r="R14" s="21">
        <f>SUM(Q14:Q17)</f>
        <v>17</v>
      </c>
      <c r="T14" s="28">
        <f t="shared" si="4"/>
        <v>3.0000000000000001E-3</v>
      </c>
      <c r="U14" s="28">
        <f>R14/$Q$233</f>
        <v>1.7000000000000001E-2</v>
      </c>
      <c r="V14" s="36"/>
      <c r="W14" s="47" t="s">
        <v>247</v>
      </c>
      <c r="X14" s="52">
        <f t="shared" si="5"/>
        <v>-1.6468699218760152E-3</v>
      </c>
      <c r="Y14" s="45">
        <f t="shared" si="6"/>
        <v>3.0000000000000001E-3</v>
      </c>
      <c r="Z14" s="52">
        <f t="shared" si="7"/>
        <v>1.2118074110357691E-2</v>
      </c>
      <c r="AB14" s="52">
        <f>$AC$3+$AB$8*$AC$6</f>
        <v>8.957743117265677E-3</v>
      </c>
      <c r="AC14" s="45">
        <f>U14</f>
        <v>1.7000000000000001E-2</v>
      </c>
      <c r="AD14" s="52">
        <f>$AC$3+$AD$8*$AC$6</f>
        <v>3.755388478971107E-2</v>
      </c>
    </row>
    <row r="15" spans="1:30" ht="15.6" thickTop="1" thickBot="1" x14ac:dyDescent="0.35">
      <c r="A15" s="1" t="s">
        <v>249</v>
      </c>
      <c r="C15" s="16"/>
      <c r="D15" s="31">
        <v>1</v>
      </c>
      <c r="E15" s="16">
        <v>0</v>
      </c>
      <c r="F15" s="31"/>
      <c r="G15" s="16">
        <v>1</v>
      </c>
      <c r="H15" s="31"/>
      <c r="I15" s="16"/>
      <c r="J15" s="31">
        <v>3</v>
      </c>
      <c r="K15" s="16"/>
      <c r="L15" s="31"/>
      <c r="M15" s="14"/>
      <c r="N15" s="16">
        <f t="shared" si="2"/>
        <v>1</v>
      </c>
      <c r="O15" s="31">
        <f t="shared" si="1"/>
        <v>4</v>
      </c>
      <c r="P15" s="15"/>
      <c r="Q15" s="21">
        <f t="shared" si="3"/>
        <v>5</v>
      </c>
      <c r="R15" s="14"/>
      <c r="T15" s="28">
        <f t="shared" si="4"/>
        <v>5.0000000000000001E-3</v>
      </c>
      <c r="U15" s="14"/>
      <c r="V15" s="14"/>
      <c r="W15" s="47" t="s">
        <v>249</v>
      </c>
      <c r="X15" s="52">
        <f t="shared" si="5"/>
        <v>-1.6468699218760152E-3</v>
      </c>
      <c r="Y15" s="45">
        <f t="shared" si="6"/>
        <v>5.0000000000000001E-3</v>
      </c>
      <c r="Z15" s="52">
        <f t="shared" si="7"/>
        <v>1.2118074110357691E-2</v>
      </c>
      <c r="AB15" s="47"/>
      <c r="AC15" s="47"/>
      <c r="AD15" s="47"/>
    </row>
    <row r="16" spans="1:30" ht="15.6" thickTop="1" thickBot="1" x14ac:dyDescent="0.35">
      <c r="A16" s="1" t="s">
        <v>463</v>
      </c>
      <c r="C16" s="16"/>
      <c r="D16" s="31">
        <v>1</v>
      </c>
      <c r="E16" s="16">
        <v>0</v>
      </c>
      <c r="F16" s="31"/>
      <c r="G16" s="16">
        <v>0</v>
      </c>
      <c r="H16" s="31"/>
      <c r="I16" s="16"/>
      <c r="J16" s="31"/>
      <c r="K16" s="16">
        <v>1</v>
      </c>
      <c r="L16" s="31"/>
      <c r="M16" s="14"/>
      <c r="N16" s="16">
        <f t="shared" si="2"/>
        <v>1</v>
      </c>
      <c r="O16" s="31">
        <f t="shared" si="1"/>
        <v>1</v>
      </c>
      <c r="P16" s="15"/>
      <c r="Q16" s="21">
        <f t="shared" si="3"/>
        <v>2</v>
      </c>
      <c r="R16" s="14"/>
      <c r="T16" s="28">
        <f t="shared" si="4"/>
        <v>2E-3</v>
      </c>
      <c r="U16" s="14"/>
      <c r="V16" s="14"/>
      <c r="W16" s="47" t="s">
        <v>463</v>
      </c>
      <c r="X16" s="52">
        <f t="shared" si="5"/>
        <v>-1.6468699218760152E-3</v>
      </c>
      <c r="Y16" s="45">
        <f t="shared" si="6"/>
        <v>2E-3</v>
      </c>
      <c r="Z16" s="52">
        <f t="shared" si="7"/>
        <v>1.2118074110357691E-2</v>
      </c>
      <c r="AB16" s="47"/>
      <c r="AC16" s="47"/>
      <c r="AD16" s="47"/>
    </row>
    <row r="17" spans="1:30" ht="15.6" thickTop="1" thickBot="1" x14ac:dyDescent="0.35">
      <c r="A17" s="6" t="s">
        <v>248</v>
      </c>
      <c r="B17" s="5"/>
      <c r="C17" s="10"/>
      <c r="D17" s="29">
        <v>1</v>
      </c>
      <c r="E17" s="10">
        <v>1</v>
      </c>
      <c r="F17" s="29">
        <v>1</v>
      </c>
      <c r="G17" s="10">
        <v>1</v>
      </c>
      <c r="H17" s="29"/>
      <c r="I17" s="10"/>
      <c r="J17" s="29">
        <v>2</v>
      </c>
      <c r="K17" s="10">
        <v>1</v>
      </c>
      <c r="L17" s="29"/>
      <c r="M17" s="11"/>
      <c r="N17" s="10">
        <f t="shared" si="2"/>
        <v>3</v>
      </c>
      <c r="O17" s="29">
        <f t="shared" si="1"/>
        <v>4</v>
      </c>
      <c r="P17" s="12"/>
      <c r="Q17" s="21">
        <f t="shared" si="3"/>
        <v>7</v>
      </c>
      <c r="R17" s="11"/>
      <c r="T17" s="28">
        <f t="shared" si="4"/>
        <v>7.0000000000000001E-3</v>
      </c>
      <c r="U17" s="11"/>
      <c r="V17" s="43"/>
      <c r="W17" s="53" t="s">
        <v>248</v>
      </c>
      <c r="X17" s="52">
        <f t="shared" si="5"/>
        <v>-1.6468699218760152E-3</v>
      </c>
      <c r="Y17" s="45">
        <f t="shared" si="6"/>
        <v>7.0000000000000001E-3</v>
      </c>
      <c r="Z17" s="52">
        <f t="shared" si="7"/>
        <v>1.2118074110357691E-2</v>
      </c>
      <c r="AB17" s="47"/>
      <c r="AC17" s="47"/>
      <c r="AD17" s="47"/>
    </row>
    <row r="18" spans="1:30" ht="15.6" thickTop="1" thickBot="1" x14ac:dyDescent="0.35">
      <c r="A18" s="25" t="s">
        <v>1</v>
      </c>
      <c r="C18" s="13"/>
      <c r="D18" s="30">
        <v>1</v>
      </c>
      <c r="E18" s="13">
        <v>2</v>
      </c>
      <c r="F18" s="30"/>
      <c r="G18" s="13">
        <v>2</v>
      </c>
      <c r="H18" s="30">
        <v>2</v>
      </c>
      <c r="I18" s="13"/>
      <c r="J18" s="30">
        <v>1</v>
      </c>
      <c r="K18" s="13"/>
      <c r="L18" s="30">
        <v>1</v>
      </c>
      <c r="M18" s="14"/>
      <c r="N18" s="13">
        <f t="shared" si="2"/>
        <v>4</v>
      </c>
      <c r="O18" s="30">
        <f t="shared" si="1"/>
        <v>5</v>
      </c>
      <c r="P18" s="15"/>
      <c r="Q18" s="21">
        <f t="shared" si="3"/>
        <v>9</v>
      </c>
      <c r="R18" s="21">
        <f>SUM(Q18:Q20)</f>
        <v>34</v>
      </c>
      <c r="T18" s="28">
        <f t="shared" si="4"/>
        <v>8.9999999999999993E-3</v>
      </c>
      <c r="U18" s="28">
        <f>R18/$Q$233</f>
        <v>3.4000000000000002E-2</v>
      </c>
      <c r="V18" s="36"/>
      <c r="W18" s="25" t="s">
        <v>1</v>
      </c>
      <c r="X18" s="52">
        <f t="shared" si="5"/>
        <v>-1.6468699218760152E-3</v>
      </c>
      <c r="Y18" s="45">
        <f t="shared" si="6"/>
        <v>8.9999999999999993E-3</v>
      </c>
      <c r="Z18" s="52">
        <f t="shared" si="7"/>
        <v>1.2118074110357691E-2</v>
      </c>
      <c r="AB18" s="52">
        <f>$AC$3+$AB$8*$AC$6</f>
        <v>8.957743117265677E-3</v>
      </c>
      <c r="AC18" s="45">
        <f>U18</f>
        <v>3.4000000000000002E-2</v>
      </c>
      <c r="AD18" s="52">
        <f>$AC$3+$AD$8*$AC$6</f>
        <v>3.755388478971107E-2</v>
      </c>
    </row>
    <row r="19" spans="1:30" ht="15.6" thickTop="1" thickBot="1" x14ac:dyDescent="0.35">
      <c r="A19" s="25" t="s">
        <v>0</v>
      </c>
      <c r="C19" s="16">
        <v>1</v>
      </c>
      <c r="D19" s="31"/>
      <c r="E19" s="16">
        <v>3</v>
      </c>
      <c r="F19" s="31">
        <v>3</v>
      </c>
      <c r="G19" s="16"/>
      <c r="H19" s="31">
        <v>1</v>
      </c>
      <c r="I19" s="16"/>
      <c r="J19" s="31"/>
      <c r="K19" s="16">
        <v>3</v>
      </c>
      <c r="L19" s="31">
        <v>1</v>
      </c>
      <c r="M19" s="14"/>
      <c r="N19" s="16">
        <f t="shared" si="2"/>
        <v>7</v>
      </c>
      <c r="O19" s="31">
        <f t="shared" si="1"/>
        <v>5</v>
      </c>
      <c r="P19" s="15"/>
      <c r="Q19" s="21">
        <f t="shared" si="3"/>
        <v>12</v>
      </c>
      <c r="R19" s="14"/>
      <c r="T19" s="28">
        <f t="shared" si="4"/>
        <v>1.2E-2</v>
      </c>
      <c r="U19" s="14"/>
      <c r="V19" s="14"/>
      <c r="W19" s="25" t="s">
        <v>0</v>
      </c>
      <c r="X19" s="52">
        <f t="shared" si="5"/>
        <v>-1.6468699218760152E-3</v>
      </c>
      <c r="Y19" s="45">
        <f t="shared" si="6"/>
        <v>1.2E-2</v>
      </c>
      <c r="Z19" s="52">
        <f t="shared" si="7"/>
        <v>1.2118074110357691E-2</v>
      </c>
      <c r="AB19" s="47"/>
      <c r="AC19" s="47"/>
      <c r="AD19" s="47"/>
    </row>
    <row r="20" spans="1:30" ht="15.6" thickTop="1" thickBot="1" x14ac:dyDescent="0.35">
      <c r="A20" s="26" t="s">
        <v>69</v>
      </c>
      <c r="B20" s="5"/>
      <c r="C20" s="10">
        <v>1</v>
      </c>
      <c r="D20" s="29">
        <v>1</v>
      </c>
      <c r="E20" s="10">
        <v>2</v>
      </c>
      <c r="F20" s="29">
        <v>1</v>
      </c>
      <c r="G20" s="10">
        <v>3</v>
      </c>
      <c r="H20" s="29">
        <v>1</v>
      </c>
      <c r="I20" s="10">
        <v>1</v>
      </c>
      <c r="J20" s="29">
        <v>2</v>
      </c>
      <c r="K20" s="10"/>
      <c r="L20" s="29">
        <v>1</v>
      </c>
      <c r="M20" s="11"/>
      <c r="N20" s="10">
        <f t="shared" si="2"/>
        <v>7</v>
      </c>
      <c r="O20" s="29">
        <f t="shared" si="1"/>
        <v>6</v>
      </c>
      <c r="P20" s="12"/>
      <c r="Q20" s="21">
        <f t="shared" si="3"/>
        <v>13</v>
      </c>
      <c r="R20" s="11"/>
      <c r="T20" s="28">
        <f t="shared" si="4"/>
        <v>1.2999999999999999E-2</v>
      </c>
      <c r="U20" s="11"/>
      <c r="V20" s="43"/>
      <c r="W20" s="26" t="s">
        <v>69</v>
      </c>
      <c r="X20" s="52">
        <f t="shared" si="5"/>
        <v>-1.6468699218760152E-3</v>
      </c>
      <c r="Y20" s="45">
        <f t="shared" si="6"/>
        <v>1.2999999999999999E-2</v>
      </c>
      <c r="Z20" s="52">
        <f t="shared" si="7"/>
        <v>1.2118074110357691E-2</v>
      </c>
      <c r="AB20" s="47"/>
      <c r="AC20" s="47"/>
      <c r="AD20" s="47"/>
    </row>
    <row r="21" spans="1:30" ht="15.6" thickTop="1" thickBot="1" x14ac:dyDescent="0.35">
      <c r="A21" s="1" t="s">
        <v>70</v>
      </c>
      <c r="C21" s="13"/>
      <c r="D21" s="30"/>
      <c r="E21" s="13">
        <v>1</v>
      </c>
      <c r="F21" s="30"/>
      <c r="G21" s="13"/>
      <c r="H21" s="30">
        <v>1</v>
      </c>
      <c r="I21" s="13">
        <v>1</v>
      </c>
      <c r="J21" s="30"/>
      <c r="K21" s="13">
        <v>1</v>
      </c>
      <c r="L21" s="30"/>
      <c r="M21" s="14"/>
      <c r="N21" s="13">
        <f t="shared" si="2"/>
        <v>3</v>
      </c>
      <c r="O21" s="30">
        <f t="shared" si="1"/>
        <v>1</v>
      </c>
      <c r="P21" s="15"/>
      <c r="Q21" s="21">
        <f t="shared" si="3"/>
        <v>4</v>
      </c>
      <c r="R21" s="21">
        <f>SUM(Q21:Q25)</f>
        <v>27</v>
      </c>
      <c r="T21" s="28">
        <f t="shared" si="4"/>
        <v>4.0000000000000001E-3</v>
      </c>
      <c r="U21" s="28">
        <f>R21/$Q$233</f>
        <v>2.7E-2</v>
      </c>
      <c r="V21" s="36"/>
      <c r="W21" s="47" t="s">
        <v>70</v>
      </c>
      <c r="X21" s="52">
        <f t="shared" si="5"/>
        <v>-1.6468699218760152E-3</v>
      </c>
      <c r="Y21" s="45">
        <f t="shared" si="6"/>
        <v>4.0000000000000001E-3</v>
      </c>
      <c r="Z21" s="52">
        <f t="shared" si="7"/>
        <v>1.2118074110357691E-2</v>
      </c>
      <c r="AB21" s="52">
        <f>$AC$3+$AB$8*$AC$6</f>
        <v>8.957743117265677E-3</v>
      </c>
      <c r="AC21" s="45">
        <f>U21</f>
        <v>2.7E-2</v>
      </c>
      <c r="AD21" s="52">
        <f>$AC$3+$AD$8*$AC$6</f>
        <v>3.755388478971107E-2</v>
      </c>
    </row>
    <row r="22" spans="1:30" ht="15.6" thickTop="1" thickBot="1" x14ac:dyDescent="0.35">
      <c r="A22" s="1" t="s">
        <v>71</v>
      </c>
      <c r="C22" s="16"/>
      <c r="D22" s="31">
        <v>1</v>
      </c>
      <c r="E22" s="16">
        <v>1</v>
      </c>
      <c r="F22" s="31"/>
      <c r="G22" s="16"/>
      <c r="H22" s="31"/>
      <c r="I22" s="16"/>
      <c r="J22" s="31"/>
      <c r="K22" s="16">
        <v>1</v>
      </c>
      <c r="L22" s="31"/>
      <c r="M22" s="14"/>
      <c r="N22" s="16">
        <f t="shared" si="2"/>
        <v>2</v>
      </c>
      <c r="O22" s="31">
        <f t="shared" si="1"/>
        <v>1</v>
      </c>
      <c r="P22" s="15"/>
      <c r="Q22" s="21">
        <f t="shared" si="3"/>
        <v>3</v>
      </c>
      <c r="R22" s="14"/>
      <c r="T22" s="28">
        <f t="shared" si="4"/>
        <v>3.0000000000000001E-3</v>
      </c>
      <c r="U22" s="14"/>
      <c r="V22" s="14"/>
      <c r="W22" s="47" t="s">
        <v>71</v>
      </c>
      <c r="X22" s="52">
        <f t="shared" si="5"/>
        <v>-1.6468699218760152E-3</v>
      </c>
      <c r="Y22" s="45">
        <f t="shared" si="6"/>
        <v>3.0000000000000001E-3</v>
      </c>
      <c r="Z22" s="52">
        <f t="shared" si="7"/>
        <v>1.2118074110357691E-2</v>
      </c>
      <c r="AB22" s="47"/>
      <c r="AC22" s="47"/>
      <c r="AD22" s="47"/>
    </row>
    <row r="23" spans="1:30" ht="15.6" thickTop="1" thickBot="1" x14ac:dyDescent="0.35">
      <c r="A23" s="1" t="s">
        <v>72</v>
      </c>
      <c r="C23" s="16">
        <v>2</v>
      </c>
      <c r="D23" s="31"/>
      <c r="E23" s="16"/>
      <c r="F23" s="31">
        <v>3</v>
      </c>
      <c r="G23" s="16">
        <v>1</v>
      </c>
      <c r="H23" s="31"/>
      <c r="I23" s="16"/>
      <c r="J23" s="31">
        <v>2</v>
      </c>
      <c r="K23" s="16"/>
      <c r="L23" s="31">
        <v>1</v>
      </c>
      <c r="M23" s="14"/>
      <c r="N23" s="16">
        <f t="shared" si="2"/>
        <v>3</v>
      </c>
      <c r="O23" s="31">
        <f t="shared" si="1"/>
        <v>6</v>
      </c>
      <c r="P23" s="15"/>
      <c r="Q23" s="21">
        <f t="shared" si="3"/>
        <v>9</v>
      </c>
      <c r="R23" s="14"/>
      <c r="T23" s="28">
        <f t="shared" si="4"/>
        <v>8.9999999999999993E-3</v>
      </c>
      <c r="U23" s="14"/>
      <c r="V23" s="14"/>
      <c r="W23" s="47" t="s">
        <v>72</v>
      </c>
      <c r="X23" s="52">
        <f t="shared" si="5"/>
        <v>-1.6468699218760152E-3</v>
      </c>
      <c r="Y23" s="45">
        <f t="shared" si="6"/>
        <v>8.9999999999999993E-3</v>
      </c>
      <c r="Z23" s="52">
        <f t="shared" si="7"/>
        <v>1.2118074110357691E-2</v>
      </c>
      <c r="AB23" s="47"/>
      <c r="AC23" s="47"/>
      <c r="AD23" s="47"/>
    </row>
    <row r="24" spans="1:30" ht="15.6" thickTop="1" thickBot="1" x14ac:dyDescent="0.35">
      <c r="A24" s="1" t="s">
        <v>73</v>
      </c>
      <c r="C24" s="16"/>
      <c r="D24" s="31"/>
      <c r="E24" s="16">
        <v>1</v>
      </c>
      <c r="F24" s="31"/>
      <c r="G24" s="16">
        <v>2</v>
      </c>
      <c r="H24" s="31"/>
      <c r="I24" s="16"/>
      <c r="J24" s="31"/>
      <c r="K24" s="16">
        <v>1</v>
      </c>
      <c r="L24" s="31"/>
      <c r="M24" s="14"/>
      <c r="N24" s="16">
        <f t="shared" si="2"/>
        <v>4</v>
      </c>
      <c r="O24" s="31">
        <f t="shared" si="1"/>
        <v>0</v>
      </c>
      <c r="P24" s="15"/>
      <c r="Q24" s="21">
        <f t="shared" si="3"/>
        <v>4</v>
      </c>
      <c r="R24" s="14"/>
      <c r="T24" s="28">
        <f t="shared" si="4"/>
        <v>4.0000000000000001E-3</v>
      </c>
      <c r="U24" s="14"/>
      <c r="V24" s="14"/>
      <c r="W24" s="47" t="s">
        <v>73</v>
      </c>
      <c r="X24" s="52">
        <f t="shared" si="5"/>
        <v>-1.6468699218760152E-3</v>
      </c>
      <c r="Y24" s="45">
        <f t="shared" si="6"/>
        <v>4.0000000000000001E-3</v>
      </c>
      <c r="Z24" s="52">
        <f t="shared" si="7"/>
        <v>1.2118074110357691E-2</v>
      </c>
      <c r="AB24" s="47"/>
      <c r="AC24" s="47"/>
      <c r="AD24" s="47"/>
    </row>
    <row r="25" spans="1:30" ht="15.6" thickTop="1" thickBot="1" x14ac:dyDescent="0.35">
      <c r="A25" s="6" t="s">
        <v>2</v>
      </c>
      <c r="B25" s="5"/>
      <c r="C25" s="10"/>
      <c r="D25" s="29"/>
      <c r="E25" s="10"/>
      <c r="F25" s="29"/>
      <c r="G25" s="10">
        <v>2</v>
      </c>
      <c r="H25" s="29">
        <v>1</v>
      </c>
      <c r="I25" s="10">
        <v>1</v>
      </c>
      <c r="J25" s="29">
        <v>3</v>
      </c>
      <c r="K25" s="10"/>
      <c r="L25" s="29"/>
      <c r="M25" s="11"/>
      <c r="N25" s="10">
        <f t="shared" si="2"/>
        <v>3</v>
      </c>
      <c r="O25" s="29">
        <f t="shared" si="1"/>
        <v>4</v>
      </c>
      <c r="P25" s="12"/>
      <c r="Q25" s="21">
        <f t="shared" si="3"/>
        <v>7</v>
      </c>
      <c r="R25" s="11"/>
      <c r="T25" s="28">
        <f t="shared" si="4"/>
        <v>7.0000000000000001E-3</v>
      </c>
      <c r="U25" s="11"/>
      <c r="V25" s="43"/>
      <c r="W25" s="53" t="s">
        <v>2</v>
      </c>
      <c r="X25" s="52">
        <f t="shared" si="5"/>
        <v>-1.6468699218760152E-3</v>
      </c>
      <c r="Y25" s="45">
        <f t="shared" si="6"/>
        <v>7.0000000000000001E-3</v>
      </c>
      <c r="Z25" s="52">
        <f t="shared" si="7"/>
        <v>1.2118074110357691E-2</v>
      </c>
      <c r="AB25" s="47"/>
      <c r="AC25" s="47"/>
      <c r="AD25" s="47"/>
    </row>
    <row r="26" spans="1:30" ht="15.6" thickTop="1" thickBot="1" x14ac:dyDescent="0.35">
      <c r="A26" s="1" t="s">
        <v>231</v>
      </c>
      <c r="C26" s="13">
        <v>1</v>
      </c>
      <c r="D26" s="30">
        <v>1</v>
      </c>
      <c r="E26" s="13">
        <v>2</v>
      </c>
      <c r="F26" s="30">
        <v>1</v>
      </c>
      <c r="G26" s="13"/>
      <c r="H26" s="30"/>
      <c r="I26" s="13">
        <v>2</v>
      </c>
      <c r="J26" s="30">
        <v>1</v>
      </c>
      <c r="K26" s="13">
        <v>1</v>
      </c>
      <c r="L26" s="30">
        <v>2</v>
      </c>
      <c r="M26" s="14"/>
      <c r="N26" s="13">
        <f t="shared" si="2"/>
        <v>6</v>
      </c>
      <c r="O26" s="30">
        <f t="shared" si="1"/>
        <v>5</v>
      </c>
      <c r="P26" s="15"/>
      <c r="Q26" s="21">
        <f t="shared" si="3"/>
        <v>11</v>
      </c>
      <c r="R26" s="21">
        <f>SUM(Q26:Q28)</f>
        <v>22</v>
      </c>
      <c r="T26" s="28">
        <f t="shared" si="4"/>
        <v>1.0999999999999999E-2</v>
      </c>
      <c r="U26" s="28">
        <f>R26/$Q$233</f>
        <v>2.1999999999999999E-2</v>
      </c>
      <c r="V26" s="36"/>
      <c r="W26" s="47" t="s">
        <v>231</v>
      </c>
      <c r="X26" s="52">
        <f t="shared" si="5"/>
        <v>-1.6468699218760152E-3</v>
      </c>
      <c r="Y26" s="45">
        <f t="shared" si="6"/>
        <v>1.0999999999999999E-2</v>
      </c>
      <c r="Z26" s="52">
        <f t="shared" si="7"/>
        <v>1.2118074110357691E-2</v>
      </c>
      <c r="AB26" s="52">
        <f>$AC$3+$AB$8*$AC$6</f>
        <v>8.957743117265677E-3</v>
      </c>
      <c r="AC26" s="45">
        <f>U26</f>
        <v>2.1999999999999999E-2</v>
      </c>
      <c r="AD26" s="52">
        <f>$AC$3+$AD$8*$AC$6</f>
        <v>3.755388478971107E-2</v>
      </c>
    </row>
    <row r="27" spans="1:30" ht="15.6" thickTop="1" thickBot="1" x14ac:dyDescent="0.35">
      <c r="A27" s="1" t="s">
        <v>230</v>
      </c>
      <c r="C27" s="16">
        <v>0</v>
      </c>
      <c r="D27" s="31">
        <v>2</v>
      </c>
      <c r="E27" s="16">
        <v>1</v>
      </c>
      <c r="F27" s="31"/>
      <c r="G27" s="16"/>
      <c r="H27" s="31"/>
      <c r="I27" s="16"/>
      <c r="J27" s="31">
        <v>1</v>
      </c>
      <c r="K27" s="16">
        <v>1</v>
      </c>
      <c r="L27" s="31"/>
      <c r="M27" s="14"/>
      <c r="N27" s="16">
        <f t="shared" si="2"/>
        <v>2</v>
      </c>
      <c r="O27" s="31">
        <f t="shared" si="1"/>
        <v>3</v>
      </c>
      <c r="P27" s="15"/>
      <c r="Q27" s="21">
        <f t="shared" si="3"/>
        <v>5</v>
      </c>
      <c r="R27" s="14"/>
      <c r="T27" s="28">
        <f t="shared" si="4"/>
        <v>5.0000000000000001E-3</v>
      </c>
      <c r="U27" s="14"/>
      <c r="V27" s="14"/>
      <c r="W27" s="47" t="s">
        <v>230</v>
      </c>
      <c r="X27" s="52">
        <f t="shared" si="5"/>
        <v>-1.6468699218760152E-3</v>
      </c>
      <c r="Y27" s="45">
        <f t="shared" si="6"/>
        <v>5.0000000000000001E-3</v>
      </c>
      <c r="Z27" s="52">
        <f t="shared" si="7"/>
        <v>1.2118074110357691E-2</v>
      </c>
      <c r="AB27" s="47"/>
      <c r="AC27" s="47"/>
      <c r="AD27" s="47"/>
    </row>
    <row r="28" spans="1:30" ht="15.6" thickTop="1" thickBot="1" x14ac:dyDescent="0.35">
      <c r="A28" s="6" t="s">
        <v>232</v>
      </c>
      <c r="B28" s="5"/>
      <c r="C28" s="10"/>
      <c r="D28" s="29">
        <v>1</v>
      </c>
      <c r="E28" s="10"/>
      <c r="F28" s="29">
        <v>1</v>
      </c>
      <c r="G28" s="10"/>
      <c r="H28" s="29">
        <v>2</v>
      </c>
      <c r="I28" s="10">
        <v>1</v>
      </c>
      <c r="J28" s="29"/>
      <c r="K28" s="10">
        <v>1</v>
      </c>
      <c r="L28" s="29"/>
      <c r="M28" s="11"/>
      <c r="N28" s="10">
        <f t="shared" si="2"/>
        <v>2</v>
      </c>
      <c r="O28" s="29">
        <f t="shared" si="1"/>
        <v>4</v>
      </c>
      <c r="P28" s="12"/>
      <c r="Q28" s="21">
        <f t="shared" si="3"/>
        <v>6</v>
      </c>
      <c r="R28" s="11"/>
      <c r="T28" s="28">
        <f t="shared" si="4"/>
        <v>6.0000000000000001E-3</v>
      </c>
      <c r="U28" s="11"/>
      <c r="V28" s="43"/>
      <c r="W28" s="53" t="s">
        <v>232</v>
      </c>
      <c r="X28" s="52">
        <f t="shared" si="5"/>
        <v>-1.6468699218760152E-3</v>
      </c>
      <c r="Y28" s="45">
        <f t="shared" si="6"/>
        <v>6.0000000000000001E-3</v>
      </c>
      <c r="Z28" s="52">
        <f t="shared" si="7"/>
        <v>1.2118074110357691E-2</v>
      </c>
      <c r="AB28" s="47"/>
      <c r="AC28" s="47"/>
      <c r="AD28" s="47"/>
    </row>
    <row r="29" spans="1:30" ht="15.6" thickTop="1" thickBot="1" x14ac:dyDescent="0.35">
      <c r="A29" s="1" t="s">
        <v>74</v>
      </c>
      <c r="C29" s="13"/>
      <c r="D29" s="30">
        <v>1</v>
      </c>
      <c r="E29" s="13"/>
      <c r="F29" s="30"/>
      <c r="G29" s="13">
        <v>1</v>
      </c>
      <c r="H29" s="30"/>
      <c r="I29" s="13">
        <v>1</v>
      </c>
      <c r="J29" s="30">
        <v>1</v>
      </c>
      <c r="K29" s="13">
        <v>1</v>
      </c>
      <c r="L29" s="30"/>
      <c r="M29" s="14"/>
      <c r="N29" s="13">
        <f t="shared" si="2"/>
        <v>3</v>
      </c>
      <c r="O29" s="30">
        <f t="shared" si="1"/>
        <v>2</v>
      </c>
      <c r="P29" s="15"/>
      <c r="Q29" s="21">
        <f t="shared" si="3"/>
        <v>5</v>
      </c>
      <c r="R29" s="21">
        <f>SUM(Q29:Q34)</f>
        <v>29</v>
      </c>
      <c r="T29" s="28">
        <f t="shared" si="4"/>
        <v>5.0000000000000001E-3</v>
      </c>
      <c r="U29" s="28">
        <f>R29/$Q$233</f>
        <v>2.9000000000000001E-2</v>
      </c>
      <c r="V29" s="36"/>
      <c r="W29" s="47" t="s">
        <v>74</v>
      </c>
      <c r="X29" s="52">
        <f t="shared" si="5"/>
        <v>-1.6468699218760152E-3</v>
      </c>
      <c r="Y29" s="45">
        <f t="shared" si="6"/>
        <v>5.0000000000000001E-3</v>
      </c>
      <c r="Z29" s="52">
        <f t="shared" si="7"/>
        <v>1.2118074110357691E-2</v>
      </c>
      <c r="AB29" s="52">
        <f>$AC$3+$AB$8*$AC$6</f>
        <v>8.957743117265677E-3</v>
      </c>
      <c r="AC29" s="45">
        <f>U29</f>
        <v>2.9000000000000001E-2</v>
      </c>
      <c r="AD29" s="52">
        <f>$AC$3+$AD$8*$AC$6</f>
        <v>3.755388478971107E-2</v>
      </c>
    </row>
    <row r="30" spans="1:30" ht="15.6" thickTop="1" thickBot="1" x14ac:dyDescent="0.35">
      <c r="A30" s="1" t="s">
        <v>75</v>
      </c>
      <c r="C30" s="16"/>
      <c r="D30" s="31"/>
      <c r="E30" s="16"/>
      <c r="F30" s="31"/>
      <c r="G30" s="16">
        <v>2</v>
      </c>
      <c r="H30" s="31">
        <v>3</v>
      </c>
      <c r="I30" s="16"/>
      <c r="J30" s="31">
        <v>1</v>
      </c>
      <c r="K30" s="16">
        <v>1</v>
      </c>
      <c r="L30" s="31">
        <v>1</v>
      </c>
      <c r="M30" s="14"/>
      <c r="N30" s="16">
        <f t="shared" si="2"/>
        <v>3</v>
      </c>
      <c r="O30" s="31">
        <f t="shared" si="1"/>
        <v>5</v>
      </c>
      <c r="P30" s="15"/>
      <c r="Q30" s="21">
        <f t="shared" si="3"/>
        <v>8</v>
      </c>
      <c r="R30" s="14"/>
      <c r="T30" s="28">
        <f t="shared" si="4"/>
        <v>8.0000000000000002E-3</v>
      </c>
      <c r="U30" s="14"/>
      <c r="V30" s="14"/>
      <c r="W30" s="47" t="s">
        <v>75</v>
      </c>
      <c r="X30" s="52">
        <f t="shared" si="5"/>
        <v>-1.6468699218760152E-3</v>
      </c>
      <c r="Y30" s="45">
        <f t="shared" si="6"/>
        <v>8.0000000000000002E-3</v>
      </c>
      <c r="Z30" s="52">
        <f t="shared" si="7"/>
        <v>1.2118074110357691E-2</v>
      </c>
      <c r="AB30" s="47"/>
      <c r="AC30" s="47"/>
      <c r="AD30" s="47"/>
    </row>
    <row r="31" spans="1:30" ht="15.6" thickTop="1" thickBot="1" x14ac:dyDescent="0.35">
      <c r="A31" s="1" t="s">
        <v>3</v>
      </c>
      <c r="C31" s="16"/>
      <c r="D31" s="31"/>
      <c r="E31" s="16">
        <v>1</v>
      </c>
      <c r="F31" s="31"/>
      <c r="G31" s="16"/>
      <c r="H31" s="31">
        <v>1</v>
      </c>
      <c r="I31" s="16"/>
      <c r="J31" s="31">
        <v>1</v>
      </c>
      <c r="K31" s="16">
        <v>1</v>
      </c>
      <c r="L31" s="31"/>
      <c r="M31" s="14"/>
      <c r="N31" s="16">
        <f t="shared" si="2"/>
        <v>2</v>
      </c>
      <c r="O31" s="31">
        <f t="shared" si="1"/>
        <v>2</v>
      </c>
      <c r="P31" s="15"/>
      <c r="Q31" s="21">
        <f t="shared" si="3"/>
        <v>4</v>
      </c>
      <c r="R31" s="14"/>
      <c r="T31" s="28">
        <f t="shared" si="4"/>
        <v>4.0000000000000001E-3</v>
      </c>
      <c r="U31" s="14"/>
      <c r="V31" s="14"/>
      <c r="W31" s="47" t="s">
        <v>3</v>
      </c>
      <c r="X31" s="52">
        <f t="shared" si="5"/>
        <v>-1.6468699218760152E-3</v>
      </c>
      <c r="Y31" s="45">
        <f t="shared" si="6"/>
        <v>4.0000000000000001E-3</v>
      </c>
      <c r="Z31" s="52">
        <f t="shared" si="7"/>
        <v>1.2118074110357691E-2</v>
      </c>
      <c r="AB31" s="47"/>
      <c r="AC31" s="47"/>
      <c r="AD31" s="47"/>
    </row>
    <row r="32" spans="1:30" ht="15.6" thickTop="1" thickBot="1" x14ac:dyDescent="0.35">
      <c r="A32" s="1" t="s">
        <v>76</v>
      </c>
      <c r="C32" s="16"/>
      <c r="D32" s="31"/>
      <c r="E32" s="16"/>
      <c r="F32" s="31">
        <v>2</v>
      </c>
      <c r="G32" s="16"/>
      <c r="H32" s="31"/>
      <c r="I32" s="16"/>
      <c r="J32" s="31">
        <v>1</v>
      </c>
      <c r="K32" s="16"/>
      <c r="L32" s="31">
        <v>1</v>
      </c>
      <c r="M32" s="14"/>
      <c r="N32" s="16">
        <f t="shared" si="2"/>
        <v>0</v>
      </c>
      <c r="O32" s="31">
        <f t="shared" si="1"/>
        <v>4</v>
      </c>
      <c r="P32" s="15"/>
      <c r="Q32" s="21">
        <f t="shared" si="3"/>
        <v>4</v>
      </c>
      <c r="R32" s="14"/>
      <c r="T32" s="28">
        <f t="shared" si="4"/>
        <v>4.0000000000000001E-3</v>
      </c>
      <c r="U32" s="14"/>
      <c r="V32" s="14"/>
      <c r="W32" s="47" t="s">
        <v>76</v>
      </c>
      <c r="X32" s="52">
        <f t="shared" si="5"/>
        <v>-1.6468699218760152E-3</v>
      </c>
      <c r="Y32" s="45">
        <f t="shared" si="6"/>
        <v>4.0000000000000001E-3</v>
      </c>
      <c r="Z32" s="52">
        <f t="shared" si="7"/>
        <v>1.2118074110357691E-2</v>
      </c>
      <c r="AB32" s="47"/>
      <c r="AC32" s="47"/>
      <c r="AD32" s="47"/>
    </row>
    <row r="33" spans="1:30" ht="15.6" thickTop="1" thickBot="1" x14ac:dyDescent="0.35">
      <c r="A33" s="1" t="s">
        <v>77</v>
      </c>
      <c r="C33" s="16"/>
      <c r="D33" s="31"/>
      <c r="E33" s="16">
        <v>1</v>
      </c>
      <c r="F33" s="31"/>
      <c r="G33" s="16">
        <v>1</v>
      </c>
      <c r="H33" s="31"/>
      <c r="I33" s="16"/>
      <c r="J33" s="31"/>
      <c r="K33" s="16">
        <v>2</v>
      </c>
      <c r="L33" s="31"/>
      <c r="M33" s="14"/>
      <c r="N33" s="16">
        <f t="shared" si="2"/>
        <v>4</v>
      </c>
      <c r="O33" s="31">
        <f t="shared" si="1"/>
        <v>0</v>
      </c>
      <c r="P33" s="15"/>
      <c r="Q33" s="21">
        <f t="shared" si="3"/>
        <v>4</v>
      </c>
      <c r="R33" s="14"/>
      <c r="T33" s="28">
        <f t="shared" si="4"/>
        <v>4.0000000000000001E-3</v>
      </c>
      <c r="U33" s="14"/>
      <c r="V33" s="14"/>
      <c r="W33" s="47" t="s">
        <v>77</v>
      </c>
      <c r="X33" s="52">
        <f t="shared" si="5"/>
        <v>-1.6468699218760152E-3</v>
      </c>
      <c r="Y33" s="45">
        <f t="shared" si="6"/>
        <v>4.0000000000000001E-3</v>
      </c>
      <c r="Z33" s="52">
        <f t="shared" si="7"/>
        <v>1.2118074110357691E-2</v>
      </c>
      <c r="AB33" s="47"/>
      <c r="AC33" s="47"/>
      <c r="AD33" s="47"/>
    </row>
    <row r="34" spans="1:30" ht="15.6" thickTop="1" thickBot="1" x14ac:dyDescent="0.35">
      <c r="A34" s="6" t="s">
        <v>78</v>
      </c>
      <c r="B34" s="5"/>
      <c r="C34" s="10"/>
      <c r="D34" s="29"/>
      <c r="E34" s="10"/>
      <c r="F34" s="29">
        <v>1</v>
      </c>
      <c r="G34" s="10"/>
      <c r="H34" s="29">
        <v>1</v>
      </c>
      <c r="I34" s="10"/>
      <c r="J34" s="29">
        <v>1</v>
      </c>
      <c r="K34" s="10"/>
      <c r="L34" s="29">
        <v>1</v>
      </c>
      <c r="M34" s="11"/>
      <c r="N34" s="10">
        <f t="shared" si="2"/>
        <v>0</v>
      </c>
      <c r="O34" s="29">
        <f t="shared" si="1"/>
        <v>4</v>
      </c>
      <c r="P34" s="12"/>
      <c r="Q34" s="21">
        <f t="shared" si="3"/>
        <v>4</v>
      </c>
      <c r="R34" s="11"/>
      <c r="T34" s="28">
        <f t="shared" si="4"/>
        <v>4.0000000000000001E-3</v>
      </c>
      <c r="U34" s="11"/>
      <c r="V34" s="43"/>
      <c r="W34" s="53" t="s">
        <v>78</v>
      </c>
      <c r="X34" s="52">
        <f t="shared" si="5"/>
        <v>-1.6468699218760152E-3</v>
      </c>
      <c r="Y34" s="45">
        <f t="shared" si="6"/>
        <v>4.0000000000000001E-3</v>
      </c>
      <c r="Z34" s="52">
        <f t="shared" si="7"/>
        <v>1.2118074110357691E-2</v>
      </c>
      <c r="AB34" s="47"/>
      <c r="AC34" s="47"/>
      <c r="AD34" s="47"/>
    </row>
    <row r="35" spans="1:30" ht="15.6" thickTop="1" thickBot="1" x14ac:dyDescent="0.35">
      <c r="A35" s="1" t="s">
        <v>4</v>
      </c>
      <c r="C35" s="13">
        <v>1</v>
      </c>
      <c r="D35" s="30"/>
      <c r="E35" s="13">
        <v>4</v>
      </c>
      <c r="F35" s="30"/>
      <c r="G35" s="13">
        <v>1</v>
      </c>
      <c r="H35" s="30">
        <v>3</v>
      </c>
      <c r="I35" s="13"/>
      <c r="J35" s="30">
        <v>1</v>
      </c>
      <c r="K35" s="13"/>
      <c r="L35" s="30">
        <v>1</v>
      </c>
      <c r="M35" s="14"/>
      <c r="N35" s="13">
        <f t="shared" si="2"/>
        <v>6</v>
      </c>
      <c r="O35" s="30">
        <f t="shared" si="1"/>
        <v>5</v>
      </c>
      <c r="P35" s="15"/>
      <c r="Q35" s="21">
        <f t="shared" si="3"/>
        <v>11</v>
      </c>
      <c r="R35" s="21">
        <f>SUM(Q35:Q37)</f>
        <v>29</v>
      </c>
      <c r="T35" s="28">
        <f t="shared" si="4"/>
        <v>1.0999999999999999E-2</v>
      </c>
      <c r="U35" s="28">
        <f>R35/$Q$233</f>
        <v>2.9000000000000001E-2</v>
      </c>
      <c r="V35" s="36"/>
      <c r="W35" s="47" t="s">
        <v>4</v>
      </c>
      <c r="X35" s="52">
        <f t="shared" si="5"/>
        <v>-1.6468699218760152E-3</v>
      </c>
      <c r="Y35" s="45">
        <f t="shared" si="6"/>
        <v>1.0999999999999999E-2</v>
      </c>
      <c r="Z35" s="52">
        <f t="shared" si="7"/>
        <v>1.2118074110357691E-2</v>
      </c>
      <c r="AB35" s="52">
        <f>$AC$3+$AB$8*$AC$6</f>
        <v>8.957743117265677E-3</v>
      </c>
      <c r="AC35" s="45">
        <f>U35</f>
        <v>2.9000000000000001E-2</v>
      </c>
      <c r="AD35" s="52">
        <f>$AC$3+$AD$8*$AC$6</f>
        <v>3.755388478971107E-2</v>
      </c>
    </row>
    <row r="36" spans="1:30" ht="15.6" thickTop="1" thickBot="1" x14ac:dyDescent="0.35">
      <c r="A36" s="1" t="s">
        <v>79</v>
      </c>
      <c r="C36" s="16">
        <v>1</v>
      </c>
      <c r="D36" s="31">
        <v>3</v>
      </c>
      <c r="E36" s="16"/>
      <c r="F36" s="31">
        <v>1</v>
      </c>
      <c r="G36" s="16">
        <v>1</v>
      </c>
      <c r="H36" s="31"/>
      <c r="I36" s="16">
        <v>1</v>
      </c>
      <c r="J36" s="31">
        <v>2</v>
      </c>
      <c r="K36" s="16"/>
      <c r="L36" s="31">
        <v>1</v>
      </c>
      <c r="M36" s="14"/>
      <c r="N36" s="16">
        <f t="shared" si="2"/>
        <v>3</v>
      </c>
      <c r="O36" s="31">
        <f t="shared" si="1"/>
        <v>7</v>
      </c>
      <c r="P36" s="15"/>
      <c r="Q36" s="21">
        <f t="shared" si="3"/>
        <v>10</v>
      </c>
      <c r="R36" s="14"/>
      <c r="T36" s="28">
        <f t="shared" si="4"/>
        <v>0.01</v>
      </c>
      <c r="U36" s="14"/>
      <c r="V36" s="14"/>
      <c r="W36" s="47" t="s">
        <v>79</v>
      </c>
      <c r="X36" s="52">
        <f t="shared" si="5"/>
        <v>-1.6468699218760152E-3</v>
      </c>
      <c r="Y36" s="45">
        <f t="shared" si="6"/>
        <v>0.01</v>
      </c>
      <c r="Z36" s="52">
        <f t="shared" si="7"/>
        <v>1.2118074110357691E-2</v>
      </c>
      <c r="AB36" s="47"/>
      <c r="AC36" s="47"/>
      <c r="AD36" s="47"/>
    </row>
    <row r="37" spans="1:30" ht="15.6" thickTop="1" thickBot="1" x14ac:dyDescent="0.35">
      <c r="A37" s="6" t="s">
        <v>80</v>
      </c>
      <c r="B37" s="5"/>
      <c r="C37" s="10"/>
      <c r="D37" s="29">
        <v>1</v>
      </c>
      <c r="E37" s="10">
        <v>1</v>
      </c>
      <c r="F37" s="29">
        <v>1</v>
      </c>
      <c r="G37" s="10">
        <v>1</v>
      </c>
      <c r="H37" s="29">
        <v>1</v>
      </c>
      <c r="I37" s="10"/>
      <c r="J37" s="29"/>
      <c r="K37" s="10">
        <v>1</v>
      </c>
      <c r="L37" s="29">
        <v>2</v>
      </c>
      <c r="M37" s="11"/>
      <c r="N37" s="10">
        <f t="shared" si="2"/>
        <v>3</v>
      </c>
      <c r="O37" s="29">
        <f t="shared" si="1"/>
        <v>5</v>
      </c>
      <c r="P37" s="12"/>
      <c r="Q37" s="21">
        <f t="shared" si="3"/>
        <v>8</v>
      </c>
      <c r="T37" s="28">
        <f t="shared" si="4"/>
        <v>8.0000000000000002E-3</v>
      </c>
      <c r="W37" s="53" t="s">
        <v>80</v>
      </c>
      <c r="X37" s="52">
        <f t="shared" si="5"/>
        <v>-1.6468699218760152E-3</v>
      </c>
      <c r="Y37" s="45">
        <f t="shared" si="6"/>
        <v>8.0000000000000002E-3</v>
      </c>
      <c r="Z37" s="52">
        <f t="shared" si="7"/>
        <v>1.2118074110357691E-2</v>
      </c>
      <c r="AB37" s="47"/>
      <c r="AC37" s="47"/>
      <c r="AD37" s="47"/>
    </row>
    <row r="38" spans="1:30" ht="15.6" thickTop="1" thickBot="1" x14ac:dyDescent="0.35">
      <c r="A38" s="7" t="s">
        <v>200</v>
      </c>
      <c r="B38" s="8" t="s">
        <v>500</v>
      </c>
      <c r="C38" s="17"/>
      <c r="D38" s="32"/>
      <c r="E38" s="17"/>
      <c r="F38" s="32"/>
      <c r="G38" s="17"/>
      <c r="H38" s="32"/>
      <c r="I38" s="17"/>
      <c r="J38" s="32"/>
      <c r="K38" s="17"/>
      <c r="L38" s="32"/>
      <c r="M38" s="18"/>
      <c r="N38" s="17">
        <f t="shared" si="2"/>
        <v>0</v>
      </c>
      <c r="O38" s="32">
        <f t="shared" si="1"/>
        <v>0</v>
      </c>
      <c r="P38" s="19"/>
      <c r="Q38" s="21">
        <f t="shared" si="3"/>
        <v>0</v>
      </c>
      <c r="T38" s="28"/>
      <c r="W38" s="7" t="s">
        <v>200</v>
      </c>
      <c r="X38" s="47"/>
      <c r="Z38" s="47"/>
      <c r="AB38" s="47"/>
      <c r="AC38" s="47"/>
      <c r="AD38" s="47"/>
    </row>
    <row r="39" spans="1:30" ht="15.6" thickTop="1" thickBot="1" x14ac:dyDescent="0.35">
      <c r="A39" s="1" t="s">
        <v>5</v>
      </c>
      <c r="C39" s="13"/>
      <c r="D39" s="30"/>
      <c r="E39" s="13"/>
      <c r="F39" s="30"/>
      <c r="G39" s="13"/>
      <c r="H39" s="30"/>
      <c r="I39" s="13">
        <v>1</v>
      </c>
      <c r="J39" s="30">
        <v>1</v>
      </c>
      <c r="K39" s="13"/>
      <c r="L39" s="30"/>
      <c r="M39" s="14"/>
      <c r="N39" s="13">
        <f t="shared" si="2"/>
        <v>1</v>
      </c>
      <c r="O39" s="30">
        <f t="shared" si="1"/>
        <v>1</v>
      </c>
      <c r="P39" s="15"/>
      <c r="Q39" s="21">
        <f t="shared" si="3"/>
        <v>2</v>
      </c>
      <c r="R39" s="21">
        <f>SUM(Q39:Q44)</f>
        <v>20</v>
      </c>
      <c r="T39" s="28">
        <f t="shared" si="4"/>
        <v>2E-3</v>
      </c>
      <c r="U39" s="28">
        <f>R39/$Q$233</f>
        <v>0.02</v>
      </c>
      <c r="V39" s="36"/>
      <c r="W39" s="47" t="s">
        <v>5</v>
      </c>
      <c r="X39" s="52">
        <f t="shared" ref="X39:X44" si="8">$Y$3+$X$8*$Y$6</f>
        <v>-1.6468699218760152E-3</v>
      </c>
      <c r="Y39" s="45">
        <f t="shared" ref="Y39:Y44" si="9">T39</f>
        <v>2E-3</v>
      </c>
      <c r="Z39" s="52">
        <f t="shared" ref="Z39:Z44" si="10">$Y$3+$Z$8*$Y$6</f>
        <v>1.2118074110357691E-2</v>
      </c>
      <c r="AB39" s="52">
        <f>$AC$3+$AB$8*$AC$6</f>
        <v>8.957743117265677E-3</v>
      </c>
      <c r="AC39" s="45">
        <f>U39</f>
        <v>0.02</v>
      </c>
      <c r="AD39" s="52">
        <f>$AC$3+$AD$8*$AC$6</f>
        <v>3.755388478971107E-2</v>
      </c>
    </row>
    <row r="40" spans="1:30" ht="15.6" thickTop="1" thickBot="1" x14ac:dyDescent="0.35">
      <c r="A40" s="1" t="s">
        <v>6</v>
      </c>
      <c r="C40" s="16"/>
      <c r="D40" s="31"/>
      <c r="E40" s="16"/>
      <c r="F40" s="31">
        <v>1</v>
      </c>
      <c r="G40" s="16">
        <v>2</v>
      </c>
      <c r="H40" s="31"/>
      <c r="I40" s="16">
        <v>1</v>
      </c>
      <c r="J40" s="31">
        <v>1</v>
      </c>
      <c r="K40" s="16">
        <v>1</v>
      </c>
      <c r="L40" s="31"/>
      <c r="M40" s="14"/>
      <c r="N40" s="16">
        <f t="shared" si="2"/>
        <v>4</v>
      </c>
      <c r="O40" s="31">
        <f t="shared" si="1"/>
        <v>2</v>
      </c>
      <c r="P40" s="15"/>
      <c r="Q40" s="21">
        <f t="shared" si="3"/>
        <v>6</v>
      </c>
      <c r="R40" s="14"/>
      <c r="T40" s="28">
        <f t="shared" si="4"/>
        <v>6.0000000000000001E-3</v>
      </c>
      <c r="U40" s="14"/>
      <c r="V40" s="14"/>
      <c r="W40" s="47" t="s">
        <v>6</v>
      </c>
      <c r="X40" s="52">
        <f t="shared" si="8"/>
        <v>-1.6468699218760152E-3</v>
      </c>
      <c r="Y40" s="45">
        <f t="shared" si="9"/>
        <v>6.0000000000000001E-3</v>
      </c>
      <c r="Z40" s="52">
        <f t="shared" si="10"/>
        <v>1.2118074110357691E-2</v>
      </c>
      <c r="AB40" s="47"/>
      <c r="AC40" s="47"/>
      <c r="AD40" s="47"/>
    </row>
    <row r="41" spans="1:30" ht="15.6" thickTop="1" thickBot="1" x14ac:dyDescent="0.35">
      <c r="A41" s="1" t="s">
        <v>81</v>
      </c>
      <c r="C41" s="16"/>
      <c r="D41" s="31"/>
      <c r="E41" s="16"/>
      <c r="F41" s="31"/>
      <c r="G41" s="16"/>
      <c r="H41" s="31">
        <v>1</v>
      </c>
      <c r="I41" s="16"/>
      <c r="J41" s="31"/>
      <c r="K41" s="16"/>
      <c r="L41" s="31">
        <v>1</v>
      </c>
      <c r="M41" s="14"/>
      <c r="N41" s="16">
        <f t="shared" si="2"/>
        <v>0</v>
      </c>
      <c r="O41" s="31">
        <f t="shared" si="1"/>
        <v>2</v>
      </c>
      <c r="P41" s="15"/>
      <c r="Q41" s="21">
        <f t="shared" si="3"/>
        <v>2</v>
      </c>
      <c r="R41" s="14"/>
      <c r="T41" s="28">
        <f t="shared" si="4"/>
        <v>2E-3</v>
      </c>
      <c r="U41" s="14"/>
      <c r="V41" s="14"/>
      <c r="W41" s="47" t="s">
        <v>81</v>
      </c>
      <c r="X41" s="52">
        <f t="shared" si="8"/>
        <v>-1.6468699218760152E-3</v>
      </c>
      <c r="Y41" s="45">
        <f t="shared" si="9"/>
        <v>2E-3</v>
      </c>
      <c r="Z41" s="52">
        <f t="shared" si="10"/>
        <v>1.2118074110357691E-2</v>
      </c>
      <c r="AB41" s="47"/>
      <c r="AC41" s="47"/>
      <c r="AD41" s="47"/>
    </row>
    <row r="42" spans="1:30" ht="15.6" thickTop="1" thickBot="1" x14ac:dyDescent="0.35">
      <c r="A42" s="1" t="s">
        <v>82</v>
      </c>
      <c r="C42" s="16">
        <v>1</v>
      </c>
      <c r="D42" s="31">
        <v>2</v>
      </c>
      <c r="E42" s="16"/>
      <c r="F42" s="31"/>
      <c r="G42" s="16"/>
      <c r="H42" s="31">
        <v>1</v>
      </c>
      <c r="I42" s="16"/>
      <c r="J42" s="31"/>
      <c r="K42" s="16"/>
      <c r="L42" s="31">
        <v>2</v>
      </c>
      <c r="M42" s="14"/>
      <c r="N42" s="16">
        <f t="shared" si="2"/>
        <v>1</v>
      </c>
      <c r="O42" s="31">
        <f t="shared" si="1"/>
        <v>5</v>
      </c>
      <c r="P42" s="15"/>
      <c r="Q42" s="21">
        <f t="shared" si="3"/>
        <v>6</v>
      </c>
      <c r="R42" s="14"/>
      <c r="T42" s="28">
        <f t="shared" si="4"/>
        <v>6.0000000000000001E-3</v>
      </c>
      <c r="U42" s="14"/>
      <c r="V42" s="14"/>
      <c r="W42" s="47" t="s">
        <v>82</v>
      </c>
      <c r="X42" s="52">
        <f t="shared" si="8"/>
        <v>-1.6468699218760152E-3</v>
      </c>
      <c r="Y42" s="45">
        <f t="shared" si="9"/>
        <v>6.0000000000000001E-3</v>
      </c>
      <c r="Z42" s="52">
        <f t="shared" si="10"/>
        <v>1.2118074110357691E-2</v>
      </c>
      <c r="AB42" s="47"/>
      <c r="AC42" s="47"/>
      <c r="AD42" s="47"/>
    </row>
    <row r="43" spans="1:30" ht="15.6" thickTop="1" thickBot="1" x14ac:dyDescent="0.35">
      <c r="A43" s="1" t="s">
        <v>7</v>
      </c>
      <c r="C43" s="16"/>
      <c r="D43" s="31"/>
      <c r="E43" s="16">
        <v>2</v>
      </c>
      <c r="F43" s="31"/>
      <c r="G43" s="16">
        <v>2</v>
      </c>
      <c r="H43" s="31"/>
      <c r="I43" s="16"/>
      <c r="J43" s="31"/>
      <c r="K43" s="16"/>
      <c r="L43" s="31"/>
      <c r="M43" s="14"/>
      <c r="N43" s="16">
        <f t="shared" si="2"/>
        <v>4</v>
      </c>
      <c r="O43" s="31">
        <f t="shared" si="1"/>
        <v>0</v>
      </c>
      <c r="P43" s="15"/>
      <c r="Q43" s="21">
        <f t="shared" si="3"/>
        <v>4</v>
      </c>
      <c r="R43" s="14"/>
      <c r="T43" s="28">
        <f t="shared" si="4"/>
        <v>4.0000000000000001E-3</v>
      </c>
      <c r="U43" s="14"/>
      <c r="V43" s="14"/>
      <c r="W43" s="47" t="s">
        <v>7</v>
      </c>
      <c r="X43" s="52">
        <f t="shared" si="8"/>
        <v>-1.6468699218760152E-3</v>
      </c>
      <c r="Y43" s="45">
        <f t="shared" si="9"/>
        <v>4.0000000000000001E-3</v>
      </c>
      <c r="Z43" s="52">
        <f t="shared" si="10"/>
        <v>1.2118074110357691E-2</v>
      </c>
      <c r="AB43" s="47"/>
      <c r="AC43" s="47"/>
      <c r="AD43" s="47"/>
    </row>
    <row r="44" spans="1:30" ht="15.6" thickTop="1" thickBot="1" x14ac:dyDescent="0.35">
      <c r="A44" s="6" t="s">
        <v>83</v>
      </c>
      <c r="B44" s="5"/>
      <c r="C44" s="10"/>
      <c r="D44" s="29"/>
      <c r="E44" s="10"/>
      <c r="F44" s="29"/>
      <c r="G44" s="10"/>
      <c r="H44" s="29"/>
      <c r="I44" s="10"/>
      <c r="J44" s="29"/>
      <c r="K44" s="10"/>
      <c r="L44" s="29"/>
      <c r="M44" s="11"/>
      <c r="N44" s="10">
        <f t="shared" si="2"/>
        <v>0</v>
      </c>
      <c r="O44" s="29">
        <f t="shared" si="1"/>
        <v>0</v>
      </c>
      <c r="P44" s="12"/>
      <c r="Q44" s="21">
        <f t="shared" si="3"/>
        <v>0</v>
      </c>
      <c r="R44" s="11"/>
      <c r="T44" s="28">
        <f t="shared" si="4"/>
        <v>0</v>
      </c>
      <c r="U44" s="11"/>
      <c r="V44" s="43"/>
      <c r="W44" s="53" t="s">
        <v>83</v>
      </c>
      <c r="X44" s="52">
        <f t="shared" si="8"/>
        <v>-1.6468699218760152E-3</v>
      </c>
      <c r="Y44" s="45">
        <f t="shared" si="9"/>
        <v>0</v>
      </c>
      <c r="Z44" s="52">
        <f t="shared" si="10"/>
        <v>1.2118074110357691E-2</v>
      </c>
      <c r="AB44" s="47"/>
      <c r="AC44" s="47"/>
      <c r="AD44" s="47"/>
    </row>
    <row r="45" spans="1:30" ht="15.6" thickTop="1" thickBot="1" x14ac:dyDescent="0.35">
      <c r="A45" s="1" t="s">
        <v>8</v>
      </c>
      <c r="C45" s="13"/>
      <c r="D45" s="30"/>
      <c r="E45" s="13"/>
      <c r="F45" s="30"/>
      <c r="G45" s="13"/>
      <c r="H45" s="30"/>
      <c r="I45" s="13"/>
      <c r="J45" s="30"/>
      <c r="K45" s="13"/>
      <c r="L45" s="30"/>
      <c r="M45" s="14"/>
      <c r="N45" s="13">
        <f t="shared" si="2"/>
        <v>0</v>
      </c>
      <c r="O45" s="30">
        <f t="shared" si="1"/>
        <v>0</v>
      </c>
      <c r="P45" s="15"/>
      <c r="Q45" s="21">
        <f t="shared" si="3"/>
        <v>0</v>
      </c>
      <c r="R45" s="21">
        <f>SUM(Q45:Q48)</f>
        <v>0</v>
      </c>
      <c r="T45" s="28">
        <f t="shared" si="4"/>
        <v>0</v>
      </c>
      <c r="U45" s="28">
        <f>R45/$Q$233</f>
        <v>0</v>
      </c>
      <c r="V45" s="36"/>
      <c r="W45" s="47" t="s">
        <v>8</v>
      </c>
      <c r="X45" s="47"/>
      <c r="Z45" s="47"/>
      <c r="AB45" s="47"/>
      <c r="AC45" s="47"/>
      <c r="AD45" s="47"/>
    </row>
    <row r="46" spans="1:30" ht="15.6" thickTop="1" thickBot="1" x14ac:dyDescent="0.35">
      <c r="A46" s="1" t="s">
        <v>9</v>
      </c>
      <c r="C46" s="16"/>
      <c r="D46" s="31"/>
      <c r="E46" s="16"/>
      <c r="F46" s="31"/>
      <c r="G46" s="16"/>
      <c r="H46" s="31"/>
      <c r="I46" s="16"/>
      <c r="J46" s="31"/>
      <c r="K46" s="16"/>
      <c r="L46" s="31"/>
      <c r="M46" s="14"/>
      <c r="N46" s="16">
        <f t="shared" si="2"/>
        <v>0</v>
      </c>
      <c r="O46" s="31">
        <f t="shared" si="1"/>
        <v>0</v>
      </c>
      <c r="P46" s="15"/>
      <c r="Q46" s="21">
        <f t="shared" si="3"/>
        <v>0</v>
      </c>
      <c r="R46" s="14"/>
      <c r="T46" s="28">
        <f t="shared" si="4"/>
        <v>0</v>
      </c>
      <c r="U46" s="14"/>
      <c r="V46" s="14"/>
      <c r="W46" s="47" t="s">
        <v>9</v>
      </c>
      <c r="X46" s="47"/>
      <c r="Z46" s="47"/>
      <c r="AB46" s="47"/>
      <c r="AC46" s="47"/>
      <c r="AD46" s="47"/>
    </row>
    <row r="47" spans="1:30" ht="15.6" thickTop="1" thickBot="1" x14ac:dyDescent="0.35">
      <c r="A47" s="1" t="s">
        <v>84</v>
      </c>
      <c r="C47" s="16"/>
      <c r="D47" s="31"/>
      <c r="E47" s="16"/>
      <c r="F47" s="31"/>
      <c r="G47" s="16"/>
      <c r="H47" s="31"/>
      <c r="I47" s="16"/>
      <c r="J47" s="31"/>
      <c r="K47" s="16"/>
      <c r="L47" s="31"/>
      <c r="M47" s="14"/>
      <c r="N47" s="16">
        <f t="shared" si="2"/>
        <v>0</v>
      </c>
      <c r="O47" s="31">
        <f t="shared" si="1"/>
        <v>0</v>
      </c>
      <c r="P47" s="15"/>
      <c r="Q47" s="21">
        <f t="shared" si="3"/>
        <v>0</v>
      </c>
      <c r="R47" s="14"/>
      <c r="T47" s="28">
        <f t="shared" si="4"/>
        <v>0</v>
      </c>
      <c r="U47" s="14"/>
      <c r="V47" s="14"/>
      <c r="W47" s="47" t="s">
        <v>84</v>
      </c>
      <c r="X47" s="47"/>
      <c r="Z47" s="47"/>
      <c r="AB47" s="47"/>
      <c r="AC47" s="47"/>
      <c r="AD47" s="47"/>
    </row>
    <row r="48" spans="1:30" ht="15.6" thickTop="1" thickBot="1" x14ac:dyDescent="0.35">
      <c r="A48" s="6" t="s">
        <v>85</v>
      </c>
      <c r="B48" s="5"/>
      <c r="C48" s="10"/>
      <c r="D48" s="29"/>
      <c r="E48" s="10"/>
      <c r="F48" s="29"/>
      <c r="G48" s="10"/>
      <c r="H48" s="29"/>
      <c r="I48" s="10"/>
      <c r="J48" s="29"/>
      <c r="K48" s="10"/>
      <c r="L48" s="29"/>
      <c r="M48" s="11"/>
      <c r="N48" s="10">
        <f t="shared" si="2"/>
        <v>0</v>
      </c>
      <c r="O48" s="29">
        <f t="shared" si="1"/>
        <v>0</v>
      </c>
      <c r="P48" s="12"/>
      <c r="Q48" s="21">
        <f t="shared" si="3"/>
        <v>0</v>
      </c>
      <c r="T48" s="28">
        <f t="shared" si="4"/>
        <v>0</v>
      </c>
      <c r="W48" s="53" t="s">
        <v>85</v>
      </c>
      <c r="X48" s="47"/>
      <c r="Z48" s="47"/>
      <c r="AB48" s="47"/>
      <c r="AC48" s="47"/>
      <c r="AD48" s="47"/>
    </row>
    <row r="49" spans="1:30" ht="15.6" thickTop="1" thickBot="1" x14ac:dyDescent="0.35">
      <c r="A49" s="4" t="s">
        <v>234</v>
      </c>
      <c r="B49" s="5" t="s">
        <v>500</v>
      </c>
      <c r="C49" s="20"/>
      <c r="D49" s="33"/>
      <c r="E49" s="20"/>
      <c r="F49" s="33"/>
      <c r="G49" s="20"/>
      <c r="H49" s="33"/>
      <c r="I49" s="20"/>
      <c r="J49" s="33"/>
      <c r="K49" s="20"/>
      <c r="L49" s="33"/>
      <c r="M49" s="11"/>
      <c r="N49" s="20">
        <f t="shared" si="2"/>
        <v>0</v>
      </c>
      <c r="O49" s="33">
        <f t="shared" si="1"/>
        <v>0</v>
      </c>
      <c r="P49" s="12"/>
      <c r="Q49" s="21">
        <f t="shared" si="3"/>
        <v>0</v>
      </c>
      <c r="T49" s="28"/>
      <c r="W49" s="4" t="s">
        <v>234</v>
      </c>
      <c r="X49" s="47"/>
      <c r="Z49" s="47"/>
      <c r="AB49" s="47"/>
      <c r="AC49" s="47"/>
      <c r="AD49" s="47"/>
    </row>
    <row r="50" spans="1:30" ht="15.6" thickTop="1" thickBot="1" x14ac:dyDescent="0.35">
      <c r="A50" s="1" t="s">
        <v>86</v>
      </c>
      <c r="C50" s="13">
        <v>2</v>
      </c>
      <c r="D50" s="30"/>
      <c r="E50" s="13">
        <v>1</v>
      </c>
      <c r="F50" s="30">
        <v>1</v>
      </c>
      <c r="G50" s="13"/>
      <c r="H50" s="30">
        <v>1</v>
      </c>
      <c r="I50" s="13"/>
      <c r="J50" s="30"/>
      <c r="K50" s="13">
        <v>1</v>
      </c>
      <c r="L50" s="30">
        <v>1</v>
      </c>
      <c r="M50" s="14"/>
      <c r="N50" s="13">
        <f t="shared" si="2"/>
        <v>4</v>
      </c>
      <c r="O50" s="30">
        <f t="shared" si="1"/>
        <v>3</v>
      </c>
      <c r="P50" s="15"/>
      <c r="Q50" s="21">
        <f t="shared" si="3"/>
        <v>7</v>
      </c>
      <c r="R50" s="21">
        <f>SUM(Q50:Q54)</f>
        <v>21</v>
      </c>
      <c r="T50" s="28">
        <f t="shared" si="4"/>
        <v>7.0000000000000001E-3</v>
      </c>
      <c r="U50" s="28">
        <f>R50/$Q$233</f>
        <v>2.1000000000000001E-2</v>
      </c>
      <c r="V50" s="36"/>
      <c r="W50" s="47" t="s">
        <v>86</v>
      </c>
      <c r="X50" s="52">
        <f t="shared" ref="X50:X54" si="11">$Y$3+$X$8*$Y$6</f>
        <v>-1.6468699218760152E-3</v>
      </c>
      <c r="Y50" s="45">
        <f t="shared" ref="Y50:Y54" si="12">T50</f>
        <v>7.0000000000000001E-3</v>
      </c>
      <c r="Z50" s="52">
        <f t="shared" ref="Z50:Z54" si="13">$Y$3+$Z$8*$Y$6</f>
        <v>1.2118074110357691E-2</v>
      </c>
      <c r="AB50" s="52">
        <f>$AC$3+$AB$8*$AC$6</f>
        <v>8.957743117265677E-3</v>
      </c>
      <c r="AC50" s="45">
        <f>U50</f>
        <v>2.1000000000000001E-2</v>
      </c>
      <c r="AD50" s="52">
        <f>$AC$3+$AD$8*$AC$6</f>
        <v>3.755388478971107E-2</v>
      </c>
    </row>
    <row r="51" spans="1:30" ht="15.6" thickTop="1" thickBot="1" x14ac:dyDescent="0.35">
      <c r="A51" s="1" t="s">
        <v>87</v>
      </c>
      <c r="C51" s="16">
        <v>2</v>
      </c>
      <c r="D51" s="31"/>
      <c r="E51" s="16">
        <v>1</v>
      </c>
      <c r="F51" s="31">
        <v>1</v>
      </c>
      <c r="G51" s="16"/>
      <c r="H51" s="31">
        <v>2</v>
      </c>
      <c r="I51" s="16">
        <v>1</v>
      </c>
      <c r="J51" s="31"/>
      <c r="K51" s="16">
        <v>1</v>
      </c>
      <c r="L51" s="31"/>
      <c r="M51" s="14"/>
      <c r="N51" s="16">
        <f t="shared" si="2"/>
        <v>5</v>
      </c>
      <c r="O51" s="31">
        <f t="shared" si="1"/>
        <v>3</v>
      </c>
      <c r="P51" s="15"/>
      <c r="Q51" s="21">
        <f t="shared" si="3"/>
        <v>8</v>
      </c>
      <c r="R51" s="14"/>
      <c r="T51" s="28">
        <f t="shared" si="4"/>
        <v>8.0000000000000002E-3</v>
      </c>
      <c r="U51" s="14"/>
      <c r="V51" s="14"/>
      <c r="W51" s="47" t="s">
        <v>87</v>
      </c>
      <c r="X51" s="52">
        <f t="shared" si="11"/>
        <v>-1.6468699218760152E-3</v>
      </c>
      <c r="Y51" s="45">
        <f t="shared" si="12"/>
        <v>8.0000000000000002E-3</v>
      </c>
      <c r="Z51" s="52">
        <f t="shared" si="13"/>
        <v>1.2118074110357691E-2</v>
      </c>
      <c r="AB51" s="47"/>
      <c r="AC51" s="47"/>
      <c r="AD51" s="47"/>
    </row>
    <row r="52" spans="1:30" ht="15.6" thickTop="1" thickBot="1" x14ac:dyDescent="0.35">
      <c r="A52" s="1" t="s">
        <v>10</v>
      </c>
      <c r="C52" s="16"/>
      <c r="D52" s="31">
        <v>1</v>
      </c>
      <c r="E52" s="16">
        <v>1</v>
      </c>
      <c r="F52" s="31"/>
      <c r="G52" s="16"/>
      <c r="H52" s="31"/>
      <c r="I52" s="16"/>
      <c r="J52" s="31"/>
      <c r="K52" s="16"/>
      <c r="L52" s="31"/>
      <c r="M52" s="14"/>
      <c r="N52" s="16">
        <f t="shared" si="2"/>
        <v>1</v>
      </c>
      <c r="O52" s="31">
        <f t="shared" si="1"/>
        <v>1</v>
      </c>
      <c r="P52" s="15"/>
      <c r="Q52" s="21">
        <f t="shared" si="3"/>
        <v>2</v>
      </c>
      <c r="R52" s="14"/>
      <c r="T52" s="28">
        <f t="shared" si="4"/>
        <v>2E-3</v>
      </c>
      <c r="U52" s="14"/>
      <c r="V52" s="14"/>
      <c r="W52" s="47" t="s">
        <v>10</v>
      </c>
      <c r="X52" s="52">
        <f t="shared" si="11"/>
        <v>-1.6468699218760152E-3</v>
      </c>
      <c r="Y52" s="45">
        <f t="shared" si="12"/>
        <v>2E-3</v>
      </c>
      <c r="Z52" s="52">
        <f t="shared" si="13"/>
        <v>1.2118074110357691E-2</v>
      </c>
      <c r="AB52" s="47"/>
      <c r="AC52" s="47"/>
      <c r="AD52" s="47"/>
    </row>
    <row r="53" spans="1:30" ht="15.6" thickTop="1" thickBot="1" x14ac:dyDescent="0.35">
      <c r="A53" s="1" t="s">
        <v>88</v>
      </c>
      <c r="C53" s="16"/>
      <c r="D53" s="31"/>
      <c r="E53" s="16"/>
      <c r="F53" s="31"/>
      <c r="G53" s="16"/>
      <c r="H53" s="31">
        <v>1</v>
      </c>
      <c r="I53" s="16"/>
      <c r="J53" s="31">
        <v>1</v>
      </c>
      <c r="K53" s="16"/>
      <c r="L53" s="31">
        <v>1</v>
      </c>
      <c r="M53" s="14"/>
      <c r="N53" s="16">
        <f t="shared" si="2"/>
        <v>0</v>
      </c>
      <c r="O53" s="31">
        <f t="shared" si="1"/>
        <v>3</v>
      </c>
      <c r="P53" s="15"/>
      <c r="Q53" s="21">
        <f t="shared" si="3"/>
        <v>3</v>
      </c>
      <c r="R53" s="14"/>
      <c r="T53" s="28">
        <f t="shared" si="4"/>
        <v>3.0000000000000001E-3</v>
      </c>
      <c r="U53" s="14"/>
      <c r="V53" s="14"/>
      <c r="W53" s="47" t="s">
        <v>88</v>
      </c>
      <c r="X53" s="52">
        <f t="shared" si="11"/>
        <v>-1.6468699218760152E-3</v>
      </c>
      <c r="Y53" s="45">
        <f t="shared" si="12"/>
        <v>3.0000000000000001E-3</v>
      </c>
      <c r="Z53" s="52">
        <f t="shared" si="13"/>
        <v>1.2118074110357691E-2</v>
      </c>
      <c r="AB53" s="47"/>
      <c r="AC53" s="47"/>
      <c r="AD53" s="47"/>
    </row>
    <row r="54" spans="1:30" ht="15.6" thickTop="1" thickBot="1" x14ac:dyDescent="0.35">
      <c r="A54" s="6" t="s">
        <v>89</v>
      </c>
      <c r="B54" s="5"/>
      <c r="C54" s="10">
        <v>1</v>
      </c>
      <c r="D54" s="29"/>
      <c r="E54" s="10"/>
      <c r="F54" s="29"/>
      <c r="G54" s="10"/>
      <c r="H54" s="29"/>
      <c r="I54" s="10"/>
      <c r="J54" s="29"/>
      <c r="K54" s="10"/>
      <c r="L54" s="29"/>
      <c r="M54" s="11"/>
      <c r="N54" s="10">
        <f t="shared" si="2"/>
        <v>1</v>
      </c>
      <c r="O54" s="29">
        <f t="shared" si="1"/>
        <v>0</v>
      </c>
      <c r="P54" s="12"/>
      <c r="Q54" s="21">
        <f t="shared" si="3"/>
        <v>1</v>
      </c>
      <c r="T54" s="28">
        <f t="shared" si="4"/>
        <v>1E-3</v>
      </c>
      <c r="W54" s="53" t="s">
        <v>89</v>
      </c>
      <c r="X54" s="52">
        <f t="shared" si="11"/>
        <v>-1.6468699218760152E-3</v>
      </c>
      <c r="Y54" s="45">
        <f t="shared" si="12"/>
        <v>1E-3</v>
      </c>
      <c r="Z54" s="52">
        <f t="shared" si="13"/>
        <v>1.2118074110357691E-2</v>
      </c>
      <c r="AB54" s="47"/>
      <c r="AC54" s="47"/>
      <c r="AD54" s="47"/>
    </row>
    <row r="55" spans="1:30" ht="15.6" thickTop="1" thickBot="1" x14ac:dyDescent="0.35">
      <c r="A55" s="7" t="s">
        <v>226</v>
      </c>
      <c r="B55" s="8" t="s">
        <v>500</v>
      </c>
      <c r="C55" s="17"/>
      <c r="D55" s="32"/>
      <c r="E55" s="17"/>
      <c r="F55" s="32"/>
      <c r="G55" s="17"/>
      <c r="H55" s="32"/>
      <c r="I55" s="17"/>
      <c r="J55" s="32"/>
      <c r="K55" s="17"/>
      <c r="L55" s="32"/>
      <c r="M55" s="18"/>
      <c r="N55" s="17">
        <f t="shared" si="2"/>
        <v>0</v>
      </c>
      <c r="O55" s="32">
        <f t="shared" si="1"/>
        <v>0</v>
      </c>
      <c r="P55" s="19"/>
      <c r="Q55" s="21">
        <f t="shared" si="3"/>
        <v>0</v>
      </c>
      <c r="T55" s="28"/>
      <c r="W55" s="7" t="s">
        <v>226</v>
      </c>
      <c r="X55" s="47"/>
      <c r="Z55" s="47"/>
      <c r="AB55" s="47"/>
      <c r="AC55" s="47"/>
      <c r="AD55" s="47"/>
    </row>
    <row r="56" spans="1:30" ht="15.6" thickTop="1" thickBot="1" x14ac:dyDescent="0.35">
      <c r="A56" s="7" t="s">
        <v>252</v>
      </c>
      <c r="B56" s="8" t="s">
        <v>500</v>
      </c>
      <c r="C56" s="17"/>
      <c r="D56" s="32"/>
      <c r="E56" s="17"/>
      <c r="F56" s="32"/>
      <c r="G56" s="17"/>
      <c r="H56" s="32"/>
      <c r="I56" s="17"/>
      <c r="J56" s="32"/>
      <c r="K56" s="17"/>
      <c r="L56" s="32"/>
      <c r="M56" s="18"/>
      <c r="N56" s="17">
        <f t="shared" si="2"/>
        <v>0</v>
      </c>
      <c r="O56" s="32">
        <f t="shared" si="1"/>
        <v>0</v>
      </c>
      <c r="P56" s="19"/>
      <c r="Q56" s="21">
        <f t="shared" si="3"/>
        <v>0</v>
      </c>
      <c r="T56" s="28"/>
      <c r="W56" s="7" t="s">
        <v>252</v>
      </c>
      <c r="X56" s="47"/>
      <c r="Z56" s="47"/>
      <c r="AB56" s="47"/>
      <c r="AC56" s="47"/>
      <c r="AD56" s="47"/>
    </row>
    <row r="57" spans="1:30" ht="15.6" thickTop="1" thickBot="1" x14ac:dyDescent="0.35">
      <c r="A57" s="1" t="s">
        <v>90</v>
      </c>
      <c r="C57" s="13">
        <v>1</v>
      </c>
      <c r="D57" s="30">
        <v>1</v>
      </c>
      <c r="E57" s="13"/>
      <c r="F57" s="30"/>
      <c r="G57" s="13">
        <v>1</v>
      </c>
      <c r="H57" s="30"/>
      <c r="I57" s="13"/>
      <c r="J57" s="30"/>
      <c r="K57" s="13"/>
      <c r="L57" s="30"/>
      <c r="M57" s="14"/>
      <c r="N57" s="13">
        <f t="shared" si="2"/>
        <v>2</v>
      </c>
      <c r="O57" s="30">
        <f t="shared" si="1"/>
        <v>1</v>
      </c>
      <c r="P57" s="15"/>
      <c r="Q57" s="21">
        <f t="shared" si="3"/>
        <v>3</v>
      </c>
      <c r="R57" s="21">
        <f>SUM(Q57:Q62)</f>
        <v>22</v>
      </c>
      <c r="T57" s="28">
        <f t="shared" si="4"/>
        <v>3.0000000000000001E-3</v>
      </c>
      <c r="U57" s="28">
        <f>R57/$Q$233</f>
        <v>2.1999999999999999E-2</v>
      </c>
      <c r="V57" s="36"/>
      <c r="W57" s="47" t="s">
        <v>90</v>
      </c>
      <c r="X57" s="52">
        <f t="shared" ref="X57:X65" si="14">$Y$3+$X$8*$Y$6</f>
        <v>-1.6468699218760152E-3</v>
      </c>
      <c r="Y57" s="45">
        <f t="shared" ref="Y57:Y65" si="15">T57</f>
        <v>3.0000000000000001E-3</v>
      </c>
      <c r="Z57" s="52">
        <f t="shared" ref="Z57:Z65" si="16">$Y$3+$Z$8*$Y$6</f>
        <v>1.2118074110357691E-2</v>
      </c>
      <c r="AB57" s="52">
        <f>$AC$3+$AB$8*$AC$6</f>
        <v>8.957743117265677E-3</v>
      </c>
      <c r="AC57" s="45">
        <f>U57</f>
        <v>2.1999999999999999E-2</v>
      </c>
      <c r="AD57" s="52">
        <f>$AC$3+$AD$8*$AC$6</f>
        <v>3.755388478971107E-2</v>
      </c>
    </row>
    <row r="58" spans="1:30" ht="15.6" thickTop="1" thickBot="1" x14ac:dyDescent="0.35">
      <c r="A58" s="1" t="s">
        <v>91</v>
      </c>
      <c r="C58" s="16"/>
      <c r="D58" s="31"/>
      <c r="E58" s="16"/>
      <c r="F58" s="31"/>
      <c r="G58" s="16"/>
      <c r="H58" s="31"/>
      <c r="I58" s="16">
        <v>1</v>
      </c>
      <c r="J58" s="31"/>
      <c r="K58" s="16"/>
      <c r="L58" s="31"/>
      <c r="M58" s="14"/>
      <c r="N58" s="16">
        <f t="shared" si="2"/>
        <v>1</v>
      </c>
      <c r="O58" s="31">
        <f t="shared" si="1"/>
        <v>0</v>
      </c>
      <c r="P58" s="15"/>
      <c r="Q58" s="21">
        <f t="shared" si="3"/>
        <v>1</v>
      </c>
      <c r="R58" s="14"/>
      <c r="T58" s="28">
        <f t="shared" si="4"/>
        <v>1E-3</v>
      </c>
      <c r="U58" s="14"/>
      <c r="V58" s="14"/>
      <c r="W58" s="47" t="s">
        <v>91</v>
      </c>
      <c r="X58" s="52">
        <f t="shared" si="14"/>
        <v>-1.6468699218760152E-3</v>
      </c>
      <c r="Y58" s="45">
        <f t="shared" si="15"/>
        <v>1E-3</v>
      </c>
      <c r="Z58" s="52">
        <f t="shared" si="16"/>
        <v>1.2118074110357691E-2</v>
      </c>
      <c r="AB58" s="47"/>
      <c r="AC58" s="47"/>
      <c r="AD58" s="47"/>
    </row>
    <row r="59" spans="1:30" ht="15.6" thickTop="1" thickBot="1" x14ac:dyDescent="0.35">
      <c r="A59" s="1" t="s">
        <v>11</v>
      </c>
      <c r="C59" s="16"/>
      <c r="D59" s="31"/>
      <c r="E59" s="16"/>
      <c r="F59" s="31">
        <v>1</v>
      </c>
      <c r="G59" s="16">
        <v>3</v>
      </c>
      <c r="H59" s="31"/>
      <c r="I59" s="16">
        <v>1</v>
      </c>
      <c r="J59" s="31"/>
      <c r="K59" s="16">
        <v>1</v>
      </c>
      <c r="L59" s="31"/>
      <c r="M59" s="14"/>
      <c r="N59" s="16">
        <f t="shared" si="2"/>
        <v>5</v>
      </c>
      <c r="O59" s="31">
        <f t="shared" si="1"/>
        <v>1</v>
      </c>
      <c r="P59" s="15"/>
      <c r="Q59" s="21">
        <f t="shared" si="3"/>
        <v>6</v>
      </c>
      <c r="R59" s="14"/>
      <c r="T59" s="28">
        <f t="shared" si="4"/>
        <v>6.0000000000000001E-3</v>
      </c>
      <c r="U59" s="14"/>
      <c r="V59" s="14"/>
      <c r="W59" s="47" t="s">
        <v>11</v>
      </c>
      <c r="X59" s="52">
        <f t="shared" si="14"/>
        <v>-1.6468699218760152E-3</v>
      </c>
      <c r="Y59" s="45">
        <f t="shared" si="15"/>
        <v>6.0000000000000001E-3</v>
      </c>
      <c r="Z59" s="52">
        <f t="shared" si="16"/>
        <v>1.2118074110357691E-2</v>
      </c>
      <c r="AB59" s="47"/>
      <c r="AC59" s="47"/>
      <c r="AD59" s="47"/>
    </row>
    <row r="60" spans="1:30" ht="15.6" thickTop="1" thickBot="1" x14ac:dyDescent="0.35">
      <c r="A60" s="1" t="s">
        <v>92</v>
      </c>
      <c r="C60" s="16">
        <v>1</v>
      </c>
      <c r="D60" s="31"/>
      <c r="E60" s="16">
        <v>1</v>
      </c>
      <c r="F60" s="31"/>
      <c r="G60" s="16"/>
      <c r="H60" s="31"/>
      <c r="I60" s="16"/>
      <c r="J60" s="31">
        <v>1</v>
      </c>
      <c r="K60" s="16">
        <v>1</v>
      </c>
      <c r="L60" s="31"/>
      <c r="M60" s="14"/>
      <c r="N60" s="16">
        <f t="shared" si="2"/>
        <v>3</v>
      </c>
      <c r="O60" s="31">
        <f t="shared" si="1"/>
        <v>1</v>
      </c>
      <c r="P60" s="15"/>
      <c r="Q60" s="21">
        <f t="shared" si="3"/>
        <v>4</v>
      </c>
      <c r="R60" s="14"/>
      <c r="T60" s="28">
        <f t="shared" si="4"/>
        <v>4.0000000000000001E-3</v>
      </c>
      <c r="U60" s="14"/>
      <c r="V60" s="14"/>
      <c r="W60" s="47" t="s">
        <v>92</v>
      </c>
      <c r="X60" s="52">
        <f t="shared" si="14"/>
        <v>-1.6468699218760152E-3</v>
      </c>
      <c r="Y60" s="45">
        <f t="shared" si="15"/>
        <v>4.0000000000000001E-3</v>
      </c>
      <c r="Z60" s="52">
        <f t="shared" si="16"/>
        <v>1.2118074110357691E-2</v>
      </c>
      <c r="AB60" s="47"/>
      <c r="AC60" s="47"/>
      <c r="AD60" s="47"/>
    </row>
    <row r="61" spans="1:30" ht="15.6" thickTop="1" thickBot="1" x14ac:dyDescent="0.35">
      <c r="A61" s="1" t="s">
        <v>93</v>
      </c>
      <c r="C61" s="16"/>
      <c r="D61" s="31">
        <v>1</v>
      </c>
      <c r="E61" s="16"/>
      <c r="F61" s="31">
        <v>1</v>
      </c>
      <c r="G61" s="16">
        <v>1</v>
      </c>
      <c r="H61" s="31">
        <v>1</v>
      </c>
      <c r="I61" s="16"/>
      <c r="J61" s="31"/>
      <c r="K61" s="16">
        <v>1</v>
      </c>
      <c r="L61" s="31"/>
      <c r="M61" s="14"/>
      <c r="N61" s="16">
        <f t="shared" si="2"/>
        <v>2</v>
      </c>
      <c r="O61" s="31">
        <f t="shared" si="1"/>
        <v>3</v>
      </c>
      <c r="P61" s="15"/>
      <c r="Q61" s="21">
        <f t="shared" si="3"/>
        <v>5</v>
      </c>
      <c r="R61" s="14"/>
      <c r="T61" s="28">
        <f t="shared" si="4"/>
        <v>5.0000000000000001E-3</v>
      </c>
      <c r="U61" s="14"/>
      <c r="V61" s="14"/>
      <c r="W61" s="47" t="s">
        <v>93</v>
      </c>
      <c r="X61" s="52">
        <f t="shared" si="14"/>
        <v>-1.6468699218760152E-3</v>
      </c>
      <c r="Y61" s="45">
        <f t="shared" si="15"/>
        <v>5.0000000000000001E-3</v>
      </c>
      <c r="Z61" s="52">
        <f t="shared" si="16"/>
        <v>1.2118074110357691E-2</v>
      </c>
      <c r="AB61" s="47"/>
      <c r="AC61" s="47"/>
      <c r="AD61" s="47"/>
    </row>
    <row r="62" spans="1:30" ht="15.6" thickTop="1" thickBot="1" x14ac:dyDescent="0.35">
      <c r="A62" s="6" t="s">
        <v>12</v>
      </c>
      <c r="B62" s="5"/>
      <c r="C62" s="10">
        <v>1</v>
      </c>
      <c r="D62" s="29"/>
      <c r="E62" s="10">
        <v>1</v>
      </c>
      <c r="F62" s="29">
        <v>1</v>
      </c>
      <c r="G62" s="10"/>
      <c r="H62" s="29"/>
      <c r="I62" s="10"/>
      <c r="J62" s="29"/>
      <c r="K62" s="10"/>
      <c r="L62" s="29"/>
      <c r="M62" s="11"/>
      <c r="N62" s="10">
        <f t="shared" si="2"/>
        <v>2</v>
      </c>
      <c r="O62" s="29">
        <f t="shared" si="1"/>
        <v>1</v>
      </c>
      <c r="P62" s="12"/>
      <c r="Q62" s="21">
        <f t="shared" si="3"/>
        <v>3</v>
      </c>
      <c r="R62" s="11"/>
      <c r="T62" s="28">
        <f t="shared" si="4"/>
        <v>3.0000000000000001E-3</v>
      </c>
      <c r="U62" s="11"/>
      <c r="V62" s="43"/>
      <c r="W62" s="53" t="s">
        <v>12</v>
      </c>
      <c r="X62" s="52">
        <f t="shared" si="14"/>
        <v>-1.6468699218760152E-3</v>
      </c>
      <c r="Y62" s="45">
        <f t="shared" si="15"/>
        <v>3.0000000000000001E-3</v>
      </c>
      <c r="Z62" s="52">
        <f t="shared" si="16"/>
        <v>1.2118074110357691E-2</v>
      </c>
      <c r="AB62" s="47"/>
      <c r="AC62" s="47"/>
      <c r="AD62" s="47"/>
    </row>
    <row r="63" spans="1:30" ht="15.6" thickTop="1" thickBot="1" x14ac:dyDescent="0.35">
      <c r="A63" s="25" t="s">
        <v>50</v>
      </c>
      <c r="C63" s="13">
        <v>2</v>
      </c>
      <c r="D63" s="30"/>
      <c r="E63" s="13"/>
      <c r="F63" s="30">
        <v>1</v>
      </c>
      <c r="G63" s="13"/>
      <c r="H63" s="30">
        <v>1</v>
      </c>
      <c r="I63" s="13">
        <v>5</v>
      </c>
      <c r="J63" s="30">
        <v>1</v>
      </c>
      <c r="K63" s="13"/>
      <c r="L63" s="30"/>
      <c r="M63" s="14"/>
      <c r="N63" s="13">
        <f t="shared" si="2"/>
        <v>7</v>
      </c>
      <c r="O63" s="30">
        <f t="shared" si="1"/>
        <v>3</v>
      </c>
      <c r="P63" s="15"/>
      <c r="Q63" s="21">
        <f t="shared" si="3"/>
        <v>10</v>
      </c>
      <c r="R63" s="21">
        <f>SUM(Q63:Q65)</f>
        <v>26</v>
      </c>
      <c r="T63" s="28">
        <f t="shared" si="4"/>
        <v>0.01</v>
      </c>
      <c r="U63" s="28">
        <f>R63/$Q$233</f>
        <v>2.5999999999999999E-2</v>
      </c>
      <c r="V63" s="36"/>
      <c r="W63" s="25" t="s">
        <v>50</v>
      </c>
      <c r="X63" s="52">
        <f t="shared" si="14"/>
        <v>-1.6468699218760152E-3</v>
      </c>
      <c r="Y63" s="45">
        <f t="shared" si="15"/>
        <v>0.01</v>
      </c>
      <c r="Z63" s="52">
        <f t="shared" si="16"/>
        <v>1.2118074110357691E-2</v>
      </c>
      <c r="AB63" s="52">
        <f>$AC$3+$AB$8*$AC$6</f>
        <v>8.957743117265677E-3</v>
      </c>
      <c r="AC63" s="45">
        <f>U63</f>
        <v>2.5999999999999999E-2</v>
      </c>
      <c r="AD63" s="52">
        <f>$AC$3+$AD$8*$AC$6</f>
        <v>3.755388478971107E-2</v>
      </c>
    </row>
    <row r="64" spans="1:30" ht="15.6" thickTop="1" thickBot="1" x14ac:dyDescent="0.35">
      <c r="A64" s="25" t="s">
        <v>13</v>
      </c>
      <c r="C64" s="16">
        <v>1</v>
      </c>
      <c r="D64" s="31"/>
      <c r="E64" s="16"/>
      <c r="F64" s="31">
        <v>3</v>
      </c>
      <c r="G64" s="16"/>
      <c r="H64" s="31">
        <v>1</v>
      </c>
      <c r="I64" s="16"/>
      <c r="J64" s="31">
        <v>1</v>
      </c>
      <c r="K64" s="16">
        <v>1</v>
      </c>
      <c r="L64" s="31"/>
      <c r="M64" s="14"/>
      <c r="N64" s="16">
        <f t="shared" si="2"/>
        <v>2</v>
      </c>
      <c r="O64" s="31">
        <f t="shared" si="1"/>
        <v>5</v>
      </c>
      <c r="P64" s="15"/>
      <c r="Q64" s="21">
        <f t="shared" si="3"/>
        <v>7</v>
      </c>
      <c r="R64" s="14"/>
      <c r="T64" s="28">
        <f t="shared" si="4"/>
        <v>7.0000000000000001E-3</v>
      </c>
      <c r="U64" s="14"/>
      <c r="V64" s="14"/>
      <c r="W64" s="25" t="s">
        <v>13</v>
      </c>
      <c r="X64" s="52">
        <f t="shared" si="14"/>
        <v>-1.6468699218760152E-3</v>
      </c>
      <c r="Y64" s="45">
        <f t="shared" si="15"/>
        <v>7.0000000000000001E-3</v>
      </c>
      <c r="Z64" s="52">
        <f t="shared" si="16"/>
        <v>1.2118074110357691E-2</v>
      </c>
      <c r="AB64" s="47"/>
      <c r="AC64" s="47"/>
      <c r="AD64" s="47"/>
    </row>
    <row r="65" spans="1:30" ht="15.6" thickTop="1" thickBot="1" x14ac:dyDescent="0.35">
      <c r="A65" s="26" t="s">
        <v>14</v>
      </c>
      <c r="B65" s="5"/>
      <c r="C65" s="10"/>
      <c r="D65" s="29"/>
      <c r="E65" s="10">
        <v>1</v>
      </c>
      <c r="F65" s="29"/>
      <c r="G65" s="10">
        <v>2</v>
      </c>
      <c r="H65" s="29">
        <v>1</v>
      </c>
      <c r="I65" s="10">
        <v>3</v>
      </c>
      <c r="J65" s="29">
        <v>1</v>
      </c>
      <c r="K65" s="10"/>
      <c r="L65" s="29">
        <v>1</v>
      </c>
      <c r="M65" s="11"/>
      <c r="N65" s="10">
        <f t="shared" si="2"/>
        <v>6</v>
      </c>
      <c r="O65" s="29">
        <f t="shared" si="1"/>
        <v>3</v>
      </c>
      <c r="P65" s="12"/>
      <c r="Q65" s="21">
        <f t="shared" si="3"/>
        <v>9</v>
      </c>
      <c r="T65" s="28">
        <f t="shared" si="4"/>
        <v>8.9999999999999993E-3</v>
      </c>
      <c r="W65" s="26" t="s">
        <v>14</v>
      </c>
      <c r="X65" s="52">
        <f t="shared" si="14"/>
        <v>-1.6468699218760152E-3</v>
      </c>
      <c r="Y65" s="45">
        <f t="shared" si="15"/>
        <v>8.9999999999999993E-3</v>
      </c>
      <c r="Z65" s="52">
        <f t="shared" si="16"/>
        <v>1.2118074110357691E-2</v>
      </c>
      <c r="AB65" s="47"/>
      <c r="AC65" s="47"/>
      <c r="AD65" s="47"/>
    </row>
    <row r="66" spans="1:30" ht="15.6" thickTop="1" thickBot="1" x14ac:dyDescent="0.35">
      <c r="A66" s="7" t="s">
        <v>235</v>
      </c>
      <c r="B66" s="8" t="s">
        <v>500</v>
      </c>
      <c r="C66" s="17"/>
      <c r="D66" s="32"/>
      <c r="E66" s="17"/>
      <c r="F66" s="32"/>
      <c r="G66" s="17"/>
      <c r="H66" s="32"/>
      <c r="I66" s="17"/>
      <c r="J66" s="32"/>
      <c r="K66" s="17"/>
      <c r="L66" s="32"/>
      <c r="M66" s="18"/>
      <c r="N66" s="17">
        <f t="shared" si="2"/>
        <v>0</v>
      </c>
      <c r="O66" s="32">
        <f t="shared" si="1"/>
        <v>0</v>
      </c>
      <c r="P66" s="19"/>
      <c r="Q66" s="21">
        <f t="shared" si="3"/>
        <v>0</v>
      </c>
      <c r="T66" s="28"/>
      <c r="W66" s="7" t="s">
        <v>235</v>
      </c>
      <c r="X66" s="47"/>
      <c r="Z66" s="47"/>
      <c r="AB66" s="47"/>
      <c r="AC66" s="47"/>
      <c r="AD66" s="47"/>
    </row>
    <row r="67" spans="1:30" ht="15.6" thickTop="1" thickBot="1" x14ac:dyDescent="0.35">
      <c r="A67" s="25" t="s">
        <v>51</v>
      </c>
      <c r="C67" s="13">
        <v>1</v>
      </c>
      <c r="D67" s="30">
        <v>1</v>
      </c>
      <c r="E67" s="13"/>
      <c r="F67" s="30">
        <v>1</v>
      </c>
      <c r="G67" s="13"/>
      <c r="H67" s="30"/>
      <c r="I67" s="13">
        <v>1</v>
      </c>
      <c r="J67" s="30">
        <v>1</v>
      </c>
      <c r="K67" s="13">
        <v>1</v>
      </c>
      <c r="L67" s="30">
        <v>1</v>
      </c>
      <c r="M67" s="14"/>
      <c r="N67" s="13">
        <f t="shared" si="2"/>
        <v>3</v>
      </c>
      <c r="O67" s="30">
        <f t="shared" si="1"/>
        <v>4</v>
      </c>
      <c r="P67" s="15"/>
      <c r="Q67" s="21">
        <f t="shared" si="3"/>
        <v>7</v>
      </c>
      <c r="R67" s="21">
        <f>SUM(Q67:Q69)</f>
        <v>20</v>
      </c>
      <c r="T67" s="28">
        <f t="shared" si="4"/>
        <v>7.0000000000000001E-3</v>
      </c>
      <c r="U67" s="28">
        <f>R67/$Q$233</f>
        <v>0.02</v>
      </c>
      <c r="V67" s="36"/>
      <c r="W67" s="25" t="s">
        <v>51</v>
      </c>
      <c r="X67" s="52">
        <f t="shared" ref="X67:X69" si="17">$Y$3+$X$8*$Y$6</f>
        <v>-1.6468699218760152E-3</v>
      </c>
      <c r="Y67" s="45">
        <f t="shared" ref="Y67:Y69" si="18">T67</f>
        <v>7.0000000000000001E-3</v>
      </c>
      <c r="Z67" s="52">
        <f t="shared" ref="Z67:Z69" si="19">$Y$3+$Z$8*$Y$6</f>
        <v>1.2118074110357691E-2</v>
      </c>
      <c r="AB67" s="52">
        <f>$AC$3+$AB$8*$AC$6</f>
        <v>8.957743117265677E-3</v>
      </c>
      <c r="AC67" s="45">
        <f>U67</f>
        <v>0.02</v>
      </c>
      <c r="AD67" s="52">
        <f>$AC$3+$AD$8*$AC$6</f>
        <v>3.755388478971107E-2</v>
      </c>
    </row>
    <row r="68" spans="1:30" ht="15.6" thickTop="1" thickBot="1" x14ac:dyDescent="0.35">
      <c r="A68" s="25" t="s">
        <v>94</v>
      </c>
      <c r="C68" s="16"/>
      <c r="D68" s="31"/>
      <c r="E68" s="16"/>
      <c r="F68" s="31">
        <v>1</v>
      </c>
      <c r="G68" s="16"/>
      <c r="H68" s="31"/>
      <c r="I68" s="16">
        <v>1</v>
      </c>
      <c r="J68" s="31">
        <v>2</v>
      </c>
      <c r="K68" s="16">
        <v>1</v>
      </c>
      <c r="L68" s="31"/>
      <c r="M68" s="14"/>
      <c r="N68" s="16">
        <f t="shared" si="2"/>
        <v>2</v>
      </c>
      <c r="O68" s="31">
        <f t="shared" si="1"/>
        <v>3</v>
      </c>
      <c r="P68" s="15"/>
      <c r="Q68" s="21">
        <f t="shared" si="3"/>
        <v>5</v>
      </c>
      <c r="R68" s="14"/>
      <c r="T68" s="28">
        <f t="shared" si="4"/>
        <v>5.0000000000000001E-3</v>
      </c>
      <c r="U68" s="14"/>
      <c r="V68" s="14"/>
      <c r="W68" s="25" t="s">
        <v>94</v>
      </c>
      <c r="X68" s="52">
        <f t="shared" si="17"/>
        <v>-1.6468699218760152E-3</v>
      </c>
      <c r="Y68" s="45">
        <f t="shared" si="18"/>
        <v>5.0000000000000001E-3</v>
      </c>
      <c r="Z68" s="52">
        <f t="shared" si="19"/>
        <v>1.2118074110357691E-2</v>
      </c>
      <c r="AB68" s="47"/>
      <c r="AC68" s="47"/>
      <c r="AD68" s="47"/>
    </row>
    <row r="69" spans="1:30" ht="15.6" thickTop="1" thickBot="1" x14ac:dyDescent="0.35">
      <c r="A69" s="26" t="s">
        <v>95</v>
      </c>
      <c r="B69" s="5"/>
      <c r="C69" s="10">
        <v>2</v>
      </c>
      <c r="D69" s="29"/>
      <c r="E69" s="10"/>
      <c r="F69" s="29"/>
      <c r="G69" s="10"/>
      <c r="H69" s="29">
        <v>2</v>
      </c>
      <c r="I69" s="10"/>
      <c r="J69" s="29">
        <v>2</v>
      </c>
      <c r="K69" s="10">
        <v>1</v>
      </c>
      <c r="L69" s="29">
        <v>1</v>
      </c>
      <c r="M69" s="11"/>
      <c r="N69" s="10">
        <f t="shared" si="2"/>
        <v>3</v>
      </c>
      <c r="O69" s="29">
        <f t="shared" si="1"/>
        <v>5</v>
      </c>
      <c r="P69" s="12"/>
      <c r="Q69" s="21">
        <f t="shared" si="3"/>
        <v>8</v>
      </c>
      <c r="T69" s="28">
        <f t="shared" si="4"/>
        <v>8.0000000000000002E-3</v>
      </c>
      <c r="W69" s="26" t="s">
        <v>95</v>
      </c>
      <c r="X69" s="52">
        <f t="shared" si="17"/>
        <v>-1.6468699218760152E-3</v>
      </c>
      <c r="Y69" s="45">
        <f t="shared" si="18"/>
        <v>8.0000000000000002E-3</v>
      </c>
      <c r="Z69" s="52">
        <f t="shared" si="19"/>
        <v>1.2118074110357691E-2</v>
      </c>
      <c r="AB69" s="47"/>
      <c r="AC69" s="47"/>
      <c r="AD69" s="47"/>
    </row>
    <row r="70" spans="1:30" ht="15.6" thickTop="1" thickBot="1" x14ac:dyDescent="0.35">
      <c r="A70" s="7" t="s">
        <v>216</v>
      </c>
      <c r="B70" s="8" t="s">
        <v>500</v>
      </c>
      <c r="C70" s="17"/>
      <c r="D70" s="32"/>
      <c r="E70" s="17"/>
      <c r="F70" s="32"/>
      <c r="G70" s="17"/>
      <c r="H70" s="32"/>
      <c r="I70" s="17"/>
      <c r="J70" s="32"/>
      <c r="K70" s="17"/>
      <c r="L70" s="32"/>
      <c r="M70" s="18"/>
      <c r="N70" s="17">
        <f t="shared" si="2"/>
        <v>0</v>
      </c>
      <c r="O70" s="32">
        <f t="shared" si="1"/>
        <v>0</v>
      </c>
      <c r="P70" s="19"/>
      <c r="Q70" s="21">
        <f t="shared" si="3"/>
        <v>0</v>
      </c>
      <c r="T70" s="28"/>
      <c r="W70" s="7" t="s">
        <v>216</v>
      </c>
      <c r="X70" s="47"/>
      <c r="Z70" s="47"/>
      <c r="AB70" s="47"/>
      <c r="AC70" s="47"/>
      <c r="AD70" s="47"/>
    </row>
    <row r="71" spans="1:30" ht="15.6" thickTop="1" thickBot="1" x14ac:dyDescent="0.35">
      <c r="A71" s="1" t="s">
        <v>221</v>
      </c>
      <c r="C71" s="13">
        <v>1</v>
      </c>
      <c r="D71" s="30">
        <v>1</v>
      </c>
      <c r="E71" s="13"/>
      <c r="F71" s="30"/>
      <c r="G71" s="13">
        <v>1</v>
      </c>
      <c r="H71" s="30"/>
      <c r="I71" s="13"/>
      <c r="J71" s="30">
        <v>1</v>
      </c>
      <c r="K71" s="13"/>
      <c r="L71" s="30"/>
      <c r="M71" s="14"/>
      <c r="N71" s="13">
        <f t="shared" si="2"/>
        <v>2</v>
      </c>
      <c r="O71" s="30">
        <f t="shared" si="1"/>
        <v>2</v>
      </c>
      <c r="P71" s="15"/>
      <c r="Q71" s="21">
        <f t="shared" si="3"/>
        <v>4</v>
      </c>
      <c r="R71" s="21">
        <f>SUM(Q71:Q76)</f>
        <v>22</v>
      </c>
      <c r="T71" s="28">
        <f t="shared" si="4"/>
        <v>4.0000000000000001E-3</v>
      </c>
      <c r="U71" s="28">
        <f>R71/$Q$233</f>
        <v>2.1999999999999999E-2</v>
      </c>
      <c r="V71" s="36"/>
      <c r="W71" s="47" t="s">
        <v>221</v>
      </c>
      <c r="X71" s="52">
        <f t="shared" ref="X71:X76" si="20">$Y$3+$X$8*$Y$6</f>
        <v>-1.6468699218760152E-3</v>
      </c>
      <c r="Y71" s="45">
        <f t="shared" ref="Y71:Y76" si="21">T71</f>
        <v>4.0000000000000001E-3</v>
      </c>
      <c r="Z71" s="52">
        <f t="shared" ref="Z71:Z76" si="22">$Y$3+$Z$8*$Y$6</f>
        <v>1.2118074110357691E-2</v>
      </c>
      <c r="AB71" s="52">
        <f>$AC$3+$AB$8*$AC$6</f>
        <v>8.957743117265677E-3</v>
      </c>
      <c r="AC71" s="45">
        <f>U71</f>
        <v>2.1999999999999999E-2</v>
      </c>
      <c r="AD71" s="52">
        <f>$AC$3+$AD$8*$AC$6</f>
        <v>3.755388478971107E-2</v>
      </c>
    </row>
    <row r="72" spans="1:30" ht="15.6" thickTop="1" thickBot="1" x14ac:dyDescent="0.35">
      <c r="A72" s="1" t="s">
        <v>465</v>
      </c>
      <c r="C72" s="13"/>
      <c r="D72" s="30"/>
      <c r="E72" s="13"/>
      <c r="F72" s="30"/>
      <c r="G72" s="13"/>
      <c r="H72" s="30"/>
      <c r="I72" s="13">
        <v>1</v>
      </c>
      <c r="J72" s="30">
        <v>2</v>
      </c>
      <c r="K72" s="13"/>
      <c r="L72" s="30"/>
      <c r="M72" s="14"/>
      <c r="N72" s="13">
        <f t="shared" si="2"/>
        <v>1</v>
      </c>
      <c r="O72" s="30">
        <f t="shared" si="1"/>
        <v>2</v>
      </c>
      <c r="P72" s="15"/>
      <c r="Q72" s="21">
        <f t="shared" si="3"/>
        <v>3</v>
      </c>
      <c r="R72" s="22"/>
      <c r="T72" s="28">
        <f t="shared" si="4"/>
        <v>3.0000000000000001E-3</v>
      </c>
      <c r="U72" s="36"/>
      <c r="V72" s="36"/>
      <c r="W72" s="47" t="s">
        <v>465</v>
      </c>
      <c r="X72" s="52">
        <f t="shared" si="20"/>
        <v>-1.6468699218760152E-3</v>
      </c>
      <c r="Y72" s="45">
        <f t="shared" si="21"/>
        <v>3.0000000000000001E-3</v>
      </c>
      <c r="Z72" s="52">
        <f t="shared" si="22"/>
        <v>1.2118074110357691E-2</v>
      </c>
      <c r="AB72" s="47"/>
      <c r="AC72" s="47"/>
      <c r="AD72" s="47"/>
    </row>
    <row r="73" spans="1:30" ht="15.6" thickTop="1" thickBot="1" x14ac:dyDescent="0.35">
      <c r="A73" s="1" t="s">
        <v>222</v>
      </c>
      <c r="C73" s="16"/>
      <c r="D73" s="31">
        <v>1</v>
      </c>
      <c r="E73" s="16"/>
      <c r="F73" s="31"/>
      <c r="G73" s="16">
        <v>1</v>
      </c>
      <c r="H73" s="31"/>
      <c r="I73" s="16"/>
      <c r="J73" s="31"/>
      <c r="K73" s="16"/>
      <c r="L73" s="31"/>
      <c r="M73" s="14"/>
      <c r="N73" s="16">
        <f t="shared" si="2"/>
        <v>1</v>
      </c>
      <c r="O73" s="31">
        <f t="shared" si="1"/>
        <v>1</v>
      </c>
      <c r="P73" s="15"/>
      <c r="Q73" s="21">
        <f t="shared" si="3"/>
        <v>2</v>
      </c>
      <c r="R73" s="14"/>
      <c r="T73" s="28">
        <f t="shared" si="4"/>
        <v>2E-3</v>
      </c>
      <c r="U73" s="14"/>
      <c r="V73" s="14"/>
      <c r="W73" s="47" t="s">
        <v>222</v>
      </c>
      <c r="X73" s="52">
        <f t="shared" si="20"/>
        <v>-1.6468699218760152E-3</v>
      </c>
      <c r="Y73" s="45">
        <f t="shared" si="21"/>
        <v>2E-3</v>
      </c>
      <c r="Z73" s="52">
        <f t="shared" si="22"/>
        <v>1.2118074110357691E-2</v>
      </c>
      <c r="AB73" s="47"/>
      <c r="AC73" s="47"/>
      <c r="AD73" s="47"/>
    </row>
    <row r="74" spans="1:30" ht="15.6" thickTop="1" thickBot="1" x14ac:dyDescent="0.35">
      <c r="A74" s="1" t="s">
        <v>223</v>
      </c>
      <c r="C74" s="16"/>
      <c r="D74" s="31">
        <v>1</v>
      </c>
      <c r="E74" s="16"/>
      <c r="F74" s="31"/>
      <c r="G74" s="16"/>
      <c r="H74" s="31"/>
      <c r="I74" s="16"/>
      <c r="J74" s="31"/>
      <c r="K74" s="16">
        <v>1</v>
      </c>
      <c r="L74" s="31">
        <v>1</v>
      </c>
      <c r="M74" s="14"/>
      <c r="N74" s="16">
        <f t="shared" si="2"/>
        <v>1</v>
      </c>
      <c r="O74" s="31">
        <f t="shared" si="2"/>
        <v>2</v>
      </c>
      <c r="P74" s="15"/>
      <c r="Q74" s="21">
        <f t="shared" si="3"/>
        <v>3</v>
      </c>
      <c r="R74" s="14"/>
      <c r="T74" s="28">
        <f t="shared" ref="T74:T137" si="23">Q74/$Q$233</f>
        <v>3.0000000000000001E-3</v>
      </c>
      <c r="U74" s="14"/>
      <c r="V74" s="14"/>
      <c r="W74" s="47" t="s">
        <v>223</v>
      </c>
      <c r="X74" s="52">
        <f t="shared" si="20"/>
        <v>-1.6468699218760152E-3</v>
      </c>
      <c r="Y74" s="45">
        <f t="shared" si="21"/>
        <v>3.0000000000000001E-3</v>
      </c>
      <c r="Z74" s="52">
        <f t="shared" si="22"/>
        <v>1.2118074110357691E-2</v>
      </c>
      <c r="AB74" s="47"/>
      <c r="AC74" s="47"/>
      <c r="AD74" s="47"/>
    </row>
    <row r="75" spans="1:30" ht="15.6" thickTop="1" thickBot="1" x14ac:dyDescent="0.35">
      <c r="A75" s="1" t="s">
        <v>224</v>
      </c>
      <c r="C75" s="16"/>
      <c r="D75" s="31">
        <v>1</v>
      </c>
      <c r="E75" s="16"/>
      <c r="F75" s="31"/>
      <c r="G75" s="16"/>
      <c r="H75" s="31">
        <v>1</v>
      </c>
      <c r="I75" s="16">
        <v>2</v>
      </c>
      <c r="J75" s="31"/>
      <c r="K75" s="16">
        <v>1</v>
      </c>
      <c r="L75" s="31">
        <v>1</v>
      </c>
      <c r="M75" s="14"/>
      <c r="N75" s="16">
        <f t="shared" ref="N75:O138" si="24">SUM(C75,E75,G75,I75,K75)</f>
        <v>3</v>
      </c>
      <c r="O75" s="31">
        <f t="shared" si="24"/>
        <v>3</v>
      </c>
      <c r="P75" s="15"/>
      <c r="Q75" s="21">
        <f t="shared" ref="Q75:Q138" si="25">SUM(N75,O75)</f>
        <v>6</v>
      </c>
      <c r="R75" s="14"/>
      <c r="T75" s="28">
        <f t="shared" si="23"/>
        <v>6.0000000000000001E-3</v>
      </c>
      <c r="U75" s="14"/>
      <c r="V75" s="14"/>
      <c r="W75" s="47" t="s">
        <v>224</v>
      </c>
      <c r="X75" s="52">
        <f t="shared" si="20"/>
        <v>-1.6468699218760152E-3</v>
      </c>
      <c r="Y75" s="45">
        <f t="shared" si="21"/>
        <v>6.0000000000000001E-3</v>
      </c>
      <c r="Z75" s="52">
        <f t="shared" si="22"/>
        <v>1.2118074110357691E-2</v>
      </c>
      <c r="AB75" s="47"/>
      <c r="AC75" s="47"/>
      <c r="AD75" s="47"/>
    </row>
    <row r="76" spans="1:30" ht="15.6" thickTop="1" thickBot="1" x14ac:dyDescent="0.35">
      <c r="A76" s="6" t="s">
        <v>225</v>
      </c>
      <c r="B76" s="5"/>
      <c r="C76" s="10">
        <v>1</v>
      </c>
      <c r="D76" s="29"/>
      <c r="E76" s="10"/>
      <c r="F76" s="29"/>
      <c r="G76" s="10"/>
      <c r="H76" s="29"/>
      <c r="I76" s="10"/>
      <c r="J76" s="29">
        <v>1</v>
      </c>
      <c r="K76" s="10">
        <v>1</v>
      </c>
      <c r="L76" s="29">
        <v>1</v>
      </c>
      <c r="M76" s="11"/>
      <c r="N76" s="10">
        <f t="shared" si="24"/>
        <v>2</v>
      </c>
      <c r="O76" s="29">
        <f t="shared" si="24"/>
        <v>2</v>
      </c>
      <c r="P76" s="12"/>
      <c r="Q76" s="21">
        <f t="shared" si="25"/>
        <v>4</v>
      </c>
      <c r="T76" s="28">
        <f t="shared" si="23"/>
        <v>4.0000000000000001E-3</v>
      </c>
      <c r="W76" s="53" t="s">
        <v>225</v>
      </c>
      <c r="X76" s="52">
        <f t="shared" si="20"/>
        <v>-1.6468699218760152E-3</v>
      </c>
      <c r="Y76" s="45">
        <f t="shared" si="21"/>
        <v>4.0000000000000001E-3</v>
      </c>
      <c r="Z76" s="52">
        <f t="shared" si="22"/>
        <v>1.2118074110357691E-2</v>
      </c>
      <c r="AB76" s="47"/>
      <c r="AC76" s="47"/>
      <c r="AD76" s="47"/>
    </row>
    <row r="77" spans="1:30" ht="15.6" thickTop="1" thickBot="1" x14ac:dyDescent="0.35">
      <c r="A77" s="7" t="s">
        <v>240</v>
      </c>
      <c r="B77" s="8" t="s">
        <v>500</v>
      </c>
      <c r="C77" s="17"/>
      <c r="D77" s="32"/>
      <c r="E77" s="17"/>
      <c r="F77" s="32"/>
      <c r="G77" s="17"/>
      <c r="H77" s="32"/>
      <c r="I77" s="17"/>
      <c r="J77" s="32"/>
      <c r="K77" s="17"/>
      <c r="L77" s="32"/>
      <c r="M77" s="18"/>
      <c r="N77" s="17">
        <f t="shared" si="24"/>
        <v>0</v>
      </c>
      <c r="O77" s="32">
        <f t="shared" si="24"/>
        <v>0</v>
      </c>
      <c r="P77" s="19"/>
      <c r="Q77" s="21">
        <f t="shared" si="25"/>
        <v>0</v>
      </c>
      <c r="T77" s="28"/>
      <c r="W77" s="7" t="s">
        <v>240</v>
      </c>
      <c r="X77" s="47"/>
      <c r="Z77" s="47"/>
      <c r="AB77" s="47"/>
      <c r="AC77" s="47"/>
      <c r="AD77" s="47"/>
    </row>
    <row r="78" spans="1:30" ht="15.6" thickTop="1" thickBot="1" x14ac:dyDescent="0.35">
      <c r="A78" s="25" t="s">
        <v>96</v>
      </c>
      <c r="C78" s="13">
        <v>1</v>
      </c>
      <c r="D78" s="30"/>
      <c r="E78" s="13"/>
      <c r="F78" s="30"/>
      <c r="G78" s="13"/>
      <c r="H78" s="30"/>
      <c r="I78" s="13">
        <v>1</v>
      </c>
      <c r="J78" s="30">
        <v>1</v>
      </c>
      <c r="K78" s="13"/>
      <c r="L78" s="30">
        <v>1</v>
      </c>
      <c r="M78" s="14"/>
      <c r="N78" s="13">
        <f t="shared" si="24"/>
        <v>2</v>
      </c>
      <c r="O78" s="30">
        <f t="shared" si="24"/>
        <v>2</v>
      </c>
      <c r="P78" s="15"/>
      <c r="Q78" s="21">
        <f t="shared" si="25"/>
        <v>4</v>
      </c>
      <c r="R78" s="21">
        <f>SUM(Q78:Q83)</f>
        <v>22</v>
      </c>
      <c r="T78" s="28">
        <f t="shared" si="23"/>
        <v>4.0000000000000001E-3</v>
      </c>
      <c r="U78" s="28">
        <f>R78/$Q$233</f>
        <v>2.1999999999999999E-2</v>
      </c>
      <c r="V78" s="36"/>
      <c r="W78" s="25" t="s">
        <v>96</v>
      </c>
      <c r="X78" s="52">
        <f t="shared" ref="X78:X90" si="26">$Y$3+$X$8*$Y$6</f>
        <v>-1.6468699218760152E-3</v>
      </c>
      <c r="Y78" s="45">
        <f t="shared" ref="Y78:Y90" si="27">T78</f>
        <v>4.0000000000000001E-3</v>
      </c>
      <c r="Z78" s="52">
        <f t="shared" ref="Z78:Z90" si="28">$Y$3+$Z$8*$Y$6</f>
        <v>1.2118074110357691E-2</v>
      </c>
      <c r="AB78" s="52">
        <f>$AC$3+$AB$8*$AC$6</f>
        <v>8.957743117265677E-3</v>
      </c>
      <c r="AC78" s="45">
        <f>U78</f>
        <v>2.1999999999999999E-2</v>
      </c>
      <c r="AD78" s="52">
        <f>$AC$3+$AD$8*$AC$6</f>
        <v>3.755388478971107E-2</v>
      </c>
    </row>
    <row r="79" spans="1:30" ht="15.6" thickTop="1" thickBot="1" x14ac:dyDescent="0.35">
      <c r="A79" s="25" t="s">
        <v>15</v>
      </c>
      <c r="C79" s="16"/>
      <c r="D79" s="31"/>
      <c r="E79" s="16">
        <v>1</v>
      </c>
      <c r="F79" s="31">
        <v>1</v>
      </c>
      <c r="G79" s="16">
        <v>1</v>
      </c>
      <c r="H79" s="31">
        <v>1</v>
      </c>
      <c r="I79" s="16">
        <v>1</v>
      </c>
      <c r="J79" s="31"/>
      <c r="K79" s="16">
        <v>1</v>
      </c>
      <c r="L79" s="31">
        <v>1</v>
      </c>
      <c r="M79" s="14"/>
      <c r="N79" s="16">
        <f t="shared" si="24"/>
        <v>4</v>
      </c>
      <c r="O79" s="31">
        <f t="shared" si="24"/>
        <v>3</v>
      </c>
      <c r="P79" s="15"/>
      <c r="Q79" s="21">
        <f t="shared" si="25"/>
        <v>7</v>
      </c>
      <c r="R79" s="14"/>
      <c r="T79" s="28">
        <f t="shared" si="23"/>
        <v>7.0000000000000001E-3</v>
      </c>
      <c r="U79" s="14"/>
      <c r="V79" s="14"/>
      <c r="W79" s="25" t="s">
        <v>15</v>
      </c>
      <c r="X79" s="52">
        <f t="shared" si="26"/>
        <v>-1.6468699218760152E-3</v>
      </c>
      <c r="Y79" s="45">
        <f t="shared" si="27"/>
        <v>7.0000000000000001E-3</v>
      </c>
      <c r="Z79" s="52">
        <f t="shared" si="28"/>
        <v>1.2118074110357691E-2</v>
      </c>
      <c r="AB79" s="47"/>
      <c r="AC79" s="47"/>
      <c r="AD79" s="47"/>
    </row>
    <row r="80" spans="1:30" ht="15.6" thickTop="1" thickBot="1" x14ac:dyDescent="0.35">
      <c r="A80" s="25" t="s">
        <v>97</v>
      </c>
      <c r="C80" s="16"/>
      <c r="D80" s="31">
        <v>1</v>
      </c>
      <c r="E80" s="16"/>
      <c r="F80" s="31">
        <v>1</v>
      </c>
      <c r="G80" s="16"/>
      <c r="H80" s="31"/>
      <c r="I80" s="16">
        <v>2</v>
      </c>
      <c r="J80" s="31"/>
      <c r="K80" s="16"/>
      <c r="L80" s="31"/>
      <c r="M80" s="14"/>
      <c r="N80" s="16">
        <f t="shared" si="24"/>
        <v>2</v>
      </c>
      <c r="O80" s="31">
        <f t="shared" si="24"/>
        <v>2</v>
      </c>
      <c r="P80" s="15"/>
      <c r="Q80" s="21">
        <f t="shared" si="25"/>
        <v>4</v>
      </c>
      <c r="R80" s="14"/>
      <c r="T80" s="28">
        <f t="shared" si="23"/>
        <v>4.0000000000000001E-3</v>
      </c>
      <c r="U80" s="14"/>
      <c r="V80" s="14"/>
      <c r="W80" s="25" t="s">
        <v>97</v>
      </c>
      <c r="X80" s="52">
        <f t="shared" si="26"/>
        <v>-1.6468699218760152E-3</v>
      </c>
      <c r="Y80" s="45">
        <f t="shared" si="27"/>
        <v>4.0000000000000001E-3</v>
      </c>
      <c r="Z80" s="52">
        <f t="shared" si="28"/>
        <v>1.2118074110357691E-2</v>
      </c>
      <c r="AB80" s="47"/>
      <c r="AC80" s="47"/>
      <c r="AD80" s="47"/>
    </row>
    <row r="81" spans="1:30" ht="15.6" thickTop="1" thickBot="1" x14ac:dyDescent="0.35">
      <c r="A81" s="25" t="s">
        <v>16</v>
      </c>
      <c r="C81" s="16"/>
      <c r="D81" s="31"/>
      <c r="E81" s="16">
        <v>1</v>
      </c>
      <c r="F81" s="31">
        <v>1</v>
      </c>
      <c r="G81" s="16"/>
      <c r="H81" s="31"/>
      <c r="I81" s="16"/>
      <c r="J81" s="31"/>
      <c r="K81" s="16"/>
      <c r="L81" s="31">
        <v>1</v>
      </c>
      <c r="M81" s="14"/>
      <c r="N81" s="16">
        <f t="shared" si="24"/>
        <v>1</v>
      </c>
      <c r="O81" s="31">
        <f t="shared" si="24"/>
        <v>2</v>
      </c>
      <c r="P81" s="15"/>
      <c r="Q81" s="21">
        <f t="shared" si="25"/>
        <v>3</v>
      </c>
      <c r="R81" s="14"/>
      <c r="T81" s="28">
        <f t="shared" si="23"/>
        <v>3.0000000000000001E-3</v>
      </c>
      <c r="U81" s="14"/>
      <c r="V81" s="14"/>
      <c r="W81" s="25" t="s">
        <v>16</v>
      </c>
      <c r="X81" s="52">
        <f t="shared" si="26"/>
        <v>-1.6468699218760152E-3</v>
      </c>
      <c r="Y81" s="45">
        <f t="shared" si="27"/>
        <v>3.0000000000000001E-3</v>
      </c>
      <c r="Z81" s="52">
        <f t="shared" si="28"/>
        <v>1.2118074110357691E-2</v>
      </c>
      <c r="AB81" s="47"/>
      <c r="AC81" s="47"/>
      <c r="AD81" s="47"/>
    </row>
    <row r="82" spans="1:30" ht="15.6" thickTop="1" thickBot="1" x14ac:dyDescent="0.35">
      <c r="A82" s="25" t="s">
        <v>98</v>
      </c>
      <c r="C82" s="16">
        <v>1</v>
      </c>
      <c r="D82" s="31"/>
      <c r="E82" s="16"/>
      <c r="F82" s="31">
        <v>1</v>
      </c>
      <c r="G82" s="16"/>
      <c r="H82" s="31"/>
      <c r="I82" s="16">
        <v>1</v>
      </c>
      <c r="J82" s="31"/>
      <c r="K82" s="16"/>
      <c r="L82" s="31"/>
      <c r="M82" s="14"/>
      <c r="N82" s="16">
        <f t="shared" si="24"/>
        <v>2</v>
      </c>
      <c r="O82" s="31">
        <f t="shared" si="24"/>
        <v>1</v>
      </c>
      <c r="P82" s="15"/>
      <c r="Q82" s="21">
        <f t="shared" si="25"/>
        <v>3</v>
      </c>
      <c r="R82" s="14"/>
      <c r="T82" s="28">
        <f t="shared" si="23"/>
        <v>3.0000000000000001E-3</v>
      </c>
      <c r="U82" s="14"/>
      <c r="V82" s="14"/>
      <c r="W82" s="25" t="s">
        <v>98</v>
      </c>
      <c r="X82" s="52">
        <f t="shared" si="26"/>
        <v>-1.6468699218760152E-3</v>
      </c>
      <c r="Y82" s="45">
        <f t="shared" si="27"/>
        <v>3.0000000000000001E-3</v>
      </c>
      <c r="Z82" s="52">
        <f t="shared" si="28"/>
        <v>1.2118074110357691E-2</v>
      </c>
      <c r="AB82" s="47"/>
      <c r="AC82" s="47"/>
      <c r="AD82" s="47"/>
    </row>
    <row r="83" spans="1:30" ht="15.6" thickTop="1" thickBot="1" x14ac:dyDescent="0.35">
      <c r="A83" s="26" t="s">
        <v>99</v>
      </c>
      <c r="B83" s="5"/>
      <c r="C83" s="10"/>
      <c r="D83" s="29"/>
      <c r="E83" s="10">
        <v>1</v>
      </c>
      <c r="F83" s="29"/>
      <c r="G83" s="10"/>
      <c r="H83" s="29"/>
      <c r="I83" s="10"/>
      <c r="J83" s="29"/>
      <c r="K83" s="10"/>
      <c r="L83" s="29"/>
      <c r="M83" s="11"/>
      <c r="N83" s="10">
        <f t="shared" si="24"/>
        <v>1</v>
      </c>
      <c r="O83" s="29">
        <f t="shared" si="24"/>
        <v>0</v>
      </c>
      <c r="P83" s="12"/>
      <c r="Q83" s="21">
        <f t="shared" si="25"/>
        <v>1</v>
      </c>
      <c r="R83" s="11"/>
      <c r="T83" s="28">
        <f t="shared" si="23"/>
        <v>1E-3</v>
      </c>
      <c r="U83" s="11"/>
      <c r="V83" s="43"/>
      <c r="W83" s="26" t="s">
        <v>99</v>
      </c>
      <c r="X83" s="52">
        <f t="shared" si="26"/>
        <v>-1.6468699218760152E-3</v>
      </c>
      <c r="Y83" s="45">
        <f t="shared" si="27"/>
        <v>1E-3</v>
      </c>
      <c r="Z83" s="52">
        <f t="shared" si="28"/>
        <v>1.2118074110357691E-2</v>
      </c>
      <c r="AB83" s="47"/>
      <c r="AC83" s="47"/>
      <c r="AD83" s="47"/>
    </row>
    <row r="84" spans="1:30" ht="15.6" thickTop="1" thickBot="1" x14ac:dyDescent="0.35">
      <c r="A84" s="1" t="s">
        <v>100</v>
      </c>
      <c r="C84" s="13"/>
      <c r="D84" s="30"/>
      <c r="E84" s="13">
        <v>1</v>
      </c>
      <c r="F84" s="30"/>
      <c r="G84" s="13"/>
      <c r="H84" s="30">
        <v>2</v>
      </c>
      <c r="I84" s="13"/>
      <c r="J84" s="30"/>
      <c r="K84" s="13">
        <v>1</v>
      </c>
      <c r="L84" s="30">
        <v>1</v>
      </c>
      <c r="M84" s="14"/>
      <c r="N84" s="13">
        <f t="shared" si="24"/>
        <v>2</v>
      </c>
      <c r="O84" s="30">
        <f t="shared" si="24"/>
        <v>3</v>
      </c>
      <c r="P84" s="15"/>
      <c r="Q84" s="21">
        <f t="shared" si="25"/>
        <v>5</v>
      </c>
      <c r="R84" s="21">
        <f>SUM(Q84:Q87)</f>
        <v>26</v>
      </c>
      <c r="T84" s="28">
        <f t="shared" si="23"/>
        <v>5.0000000000000001E-3</v>
      </c>
      <c r="U84" s="28">
        <f>R84/$Q$233</f>
        <v>2.5999999999999999E-2</v>
      </c>
      <c r="V84" s="36"/>
      <c r="W84" s="47" t="s">
        <v>100</v>
      </c>
      <c r="X84" s="52">
        <f t="shared" si="26"/>
        <v>-1.6468699218760152E-3</v>
      </c>
      <c r="Y84" s="45">
        <f t="shared" si="27"/>
        <v>5.0000000000000001E-3</v>
      </c>
      <c r="Z84" s="52">
        <f t="shared" si="28"/>
        <v>1.2118074110357691E-2</v>
      </c>
      <c r="AB84" s="52">
        <f>$AC$3+$AB$8*$AC$6</f>
        <v>8.957743117265677E-3</v>
      </c>
      <c r="AC84" s="45">
        <f>U84</f>
        <v>2.5999999999999999E-2</v>
      </c>
      <c r="AD84" s="52">
        <f>$AC$3+$AD$8*$AC$6</f>
        <v>3.755388478971107E-2</v>
      </c>
    </row>
    <row r="85" spans="1:30" ht="15.6" thickTop="1" thickBot="1" x14ac:dyDescent="0.35">
      <c r="A85" s="1" t="s">
        <v>101</v>
      </c>
      <c r="C85" s="16">
        <v>1</v>
      </c>
      <c r="D85" s="31"/>
      <c r="E85" s="16"/>
      <c r="F85" s="31">
        <v>1</v>
      </c>
      <c r="G85" s="16"/>
      <c r="H85" s="31"/>
      <c r="I85" s="16">
        <v>1</v>
      </c>
      <c r="J85" s="31"/>
      <c r="K85" s="16"/>
      <c r="L85" s="31">
        <v>1</v>
      </c>
      <c r="M85" s="14"/>
      <c r="N85" s="16">
        <f t="shared" si="24"/>
        <v>2</v>
      </c>
      <c r="O85" s="31">
        <f t="shared" si="24"/>
        <v>2</v>
      </c>
      <c r="P85" s="15"/>
      <c r="Q85" s="21">
        <f t="shared" si="25"/>
        <v>4</v>
      </c>
      <c r="R85" s="14"/>
      <c r="T85" s="28">
        <f t="shared" si="23"/>
        <v>4.0000000000000001E-3</v>
      </c>
      <c r="U85" s="14"/>
      <c r="V85" s="14"/>
      <c r="W85" s="47" t="s">
        <v>101</v>
      </c>
      <c r="X85" s="52">
        <f t="shared" si="26"/>
        <v>-1.6468699218760152E-3</v>
      </c>
      <c r="Y85" s="45">
        <f t="shared" si="27"/>
        <v>4.0000000000000001E-3</v>
      </c>
      <c r="Z85" s="52">
        <f t="shared" si="28"/>
        <v>1.2118074110357691E-2</v>
      </c>
      <c r="AB85" s="47"/>
      <c r="AC85" s="47"/>
      <c r="AD85" s="47"/>
    </row>
    <row r="86" spans="1:30" ht="15.6" thickTop="1" thickBot="1" x14ac:dyDescent="0.35">
      <c r="A86" s="1" t="s">
        <v>102</v>
      </c>
      <c r="C86" s="16"/>
      <c r="D86" s="31"/>
      <c r="E86" s="16">
        <v>1</v>
      </c>
      <c r="F86" s="31"/>
      <c r="G86" s="16"/>
      <c r="H86" s="31">
        <v>2</v>
      </c>
      <c r="I86" s="16">
        <v>1</v>
      </c>
      <c r="J86" s="31"/>
      <c r="K86" s="16">
        <v>2</v>
      </c>
      <c r="L86" s="31">
        <v>1</v>
      </c>
      <c r="M86" s="14"/>
      <c r="N86" s="16">
        <f t="shared" si="24"/>
        <v>4</v>
      </c>
      <c r="O86" s="31">
        <f t="shared" si="24"/>
        <v>3</v>
      </c>
      <c r="P86" s="15"/>
      <c r="Q86" s="21">
        <f t="shared" si="25"/>
        <v>7</v>
      </c>
      <c r="R86" s="14"/>
      <c r="T86" s="28">
        <f t="shared" si="23"/>
        <v>7.0000000000000001E-3</v>
      </c>
      <c r="U86" s="14"/>
      <c r="V86" s="14"/>
      <c r="W86" s="47" t="s">
        <v>102</v>
      </c>
      <c r="X86" s="52">
        <f t="shared" si="26"/>
        <v>-1.6468699218760152E-3</v>
      </c>
      <c r="Y86" s="45">
        <f t="shared" si="27"/>
        <v>7.0000000000000001E-3</v>
      </c>
      <c r="Z86" s="52">
        <f t="shared" si="28"/>
        <v>1.2118074110357691E-2</v>
      </c>
      <c r="AB86" s="47"/>
      <c r="AC86" s="47"/>
      <c r="AD86" s="47"/>
    </row>
    <row r="87" spans="1:30" ht="15.6" thickTop="1" thickBot="1" x14ac:dyDescent="0.35">
      <c r="A87" s="6" t="s">
        <v>17</v>
      </c>
      <c r="B87" s="5"/>
      <c r="C87" s="10">
        <v>1</v>
      </c>
      <c r="D87" s="29">
        <v>2</v>
      </c>
      <c r="E87" s="10"/>
      <c r="F87" s="29">
        <v>2</v>
      </c>
      <c r="G87" s="10">
        <v>2</v>
      </c>
      <c r="H87" s="29">
        <v>2</v>
      </c>
      <c r="I87" s="10">
        <v>1</v>
      </c>
      <c r="J87" s="29"/>
      <c r="K87" s="10"/>
      <c r="L87" s="29"/>
      <c r="M87" s="11"/>
      <c r="N87" s="10">
        <f t="shared" si="24"/>
        <v>4</v>
      </c>
      <c r="O87" s="29">
        <f t="shared" si="24"/>
        <v>6</v>
      </c>
      <c r="P87" s="12"/>
      <c r="Q87" s="21">
        <f t="shared" si="25"/>
        <v>10</v>
      </c>
      <c r="R87" s="11"/>
      <c r="T87" s="28">
        <f t="shared" si="23"/>
        <v>0.01</v>
      </c>
      <c r="U87" s="11"/>
      <c r="V87" s="43"/>
      <c r="W87" s="53" t="s">
        <v>17</v>
      </c>
      <c r="X87" s="52">
        <f t="shared" si="26"/>
        <v>-1.6468699218760152E-3</v>
      </c>
      <c r="Y87" s="45">
        <f t="shared" si="27"/>
        <v>0.01</v>
      </c>
      <c r="Z87" s="52">
        <f t="shared" si="28"/>
        <v>1.2118074110357691E-2</v>
      </c>
      <c r="AB87" s="47"/>
      <c r="AC87" s="47"/>
      <c r="AD87" s="47"/>
    </row>
    <row r="88" spans="1:30" ht="15.6" thickTop="1" thickBot="1" x14ac:dyDescent="0.35">
      <c r="A88" s="25" t="s">
        <v>103</v>
      </c>
      <c r="C88" s="13">
        <v>2</v>
      </c>
      <c r="D88" s="30">
        <v>2</v>
      </c>
      <c r="E88" s="13"/>
      <c r="F88" s="30">
        <v>3</v>
      </c>
      <c r="G88" s="13">
        <v>1</v>
      </c>
      <c r="H88" s="30">
        <v>1</v>
      </c>
      <c r="I88" s="13">
        <v>1</v>
      </c>
      <c r="J88" s="30">
        <v>1</v>
      </c>
      <c r="K88" s="13"/>
      <c r="L88" s="30"/>
      <c r="M88" s="14"/>
      <c r="N88" s="13">
        <f t="shared" si="24"/>
        <v>4</v>
      </c>
      <c r="O88" s="30">
        <f t="shared" si="24"/>
        <v>7</v>
      </c>
      <c r="P88" s="15"/>
      <c r="Q88" s="21">
        <f t="shared" si="25"/>
        <v>11</v>
      </c>
      <c r="R88" s="21">
        <f>SUM(Q88:Q90)</f>
        <v>25</v>
      </c>
      <c r="T88" s="28">
        <f t="shared" si="23"/>
        <v>1.0999999999999999E-2</v>
      </c>
      <c r="U88" s="28">
        <f>R88/$Q$233</f>
        <v>2.5000000000000001E-2</v>
      </c>
      <c r="V88" s="36"/>
      <c r="W88" s="25" t="s">
        <v>103</v>
      </c>
      <c r="X88" s="52">
        <f t="shared" si="26"/>
        <v>-1.6468699218760152E-3</v>
      </c>
      <c r="Y88" s="45">
        <f t="shared" si="27"/>
        <v>1.0999999999999999E-2</v>
      </c>
      <c r="Z88" s="52">
        <f t="shared" si="28"/>
        <v>1.2118074110357691E-2</v>
      </c>
      <c r="AB88" s="52">
        <f>$AC$3+$AB$8*$AC$6</f>
        <v>8.957743117265677E-3</v>
      </c>
      <c r="AC88" s="45">
        <f>U88</f>
        <v>2.5000000000000001E-2</v>
      </c>
      <c r="AD88" s="52">
        <f>$AC$3+$AD$8*$AC$6</f>
        <v>3.755388478971107E-2</v>
      </c>
    </row>
    <row r="89" spans="1:30" ht="15.6" thickTop="1" thickBot="1" x14ac:dyDescent="0.35">
      <c r="A89" s="25" t="s">
        <v>18</v>
      </c>
      <c r="C89" s="16"/>
      <c r="D89" s="31"/>
      <c r="E89" s="16"/>
      <c r="F89" s="31">
        <v>2</v>
      </c>
      <c r="G89" s="16"/>
      <c r="H89" s="31">
        <v>3</v>
      </c>
      <c r="I89" s="16">
        <v>1</v>
      </c>
      <c r="J89" s="31">
        <v>2</v>
      </c>
      <c r="K89" s="16"/>
      <c r="L89" s="31"/>
      <c r="M89" s="14"/>
      <c r="N89" s="16">
        <f t="shared" si="24"/>
        <v>1</v>
      </c>
      <c r="O89" s="31">
        <f t="shared" si="24"/>
        <v>7</v>
      </c>
      <c r="P89" s="15"/>
      <c r="Q89" s="21">
        <f t="shared" si="25"/>
        <v>8</v>
      </c>
      <c r="R89" s="14"/>
      <c r="T89" s="28">
        <f t="shared" si="23"/>
        <v>8.0000000000000002E-3</v>
      </c>
      <c r="U89" s="14"/>
      <c r="V89" s="14"/>
      <c r="W89" s="25" t="s">
        <v>18</v>
      </c>
      <c r="X89" s="52">
        <f t="shared" si="26"/>
        <v>-1.6468699218760152E-3</v>
      </c>
      <c r="Y89" s="45">
        <f t="shared" si="27"/>
        <v>8.0000000000000002E-3</v>
      </c>
      <c r="Z89" s="52">
        <f t="shared" si="28"/>
        <v>1.2118074110357691E-2</v>
      </c>
      <c r="AB89" s="47"/>
      <c r="AC89" s="47"/>
      <c r="AD89" s="47"/>
    </row>
    <row r="90" spans="1:30" ht="15.6" thickTop="1" thickBot="1" x14ac:dyDescent="0.35">
      <c r="A90" s="26" t="s">
        <v>104</v>
      </c>
      <c r="B90" s="5"/>
      <c r="C90" s="10"/>
      <c r="D90" s="29">
        <v>1</v>
      </c>
      <c r="E90" s="10"/>
      <c r="F90" s="29"/>
      <c r="G90" s="10">
        <v>1</v>
      </c>
      <c r="H90" s="29"/>
      <c r="I90" s="10">
        <v>2</v>
      </c>
      <c r="J90" s="29"/>
      <c r="K90" s="10"/>
      <c r="L90" s="29">
        <v>2</v>
      </c>
      <c r="M90" s="11"/>
      <c r="N90" s="10">
        <f t="shared" si="24"/>
        <v>3</v>
      </c>
      <c r="O90" s="29">
        <f t="shared" si="24"/>
        <v>3</v>
      </c>
      <c r="P90" s="12"/>
      <c r="Q90" s="21">
        <f t="shared" si="25"/>
        <v>6</v>
      </c>
      <c r="T90" s="28">
        <f t="shared" si="23"/>
        <v>6.0000000000000001E-3</v>
      </c>
      <c r="W90" s="26" t="s">
        <v>104</v>
      </c>
      <c r="X90" s="52">
        <f t="shared" si="26"/>
        <v>-1.6468699218760152E-3</v>
      </c>
      <c r="Y90" s="45">
        <f t="shared" si="27"/>
        <v>6.0000000000000001E-3</v>
      </c>
      <c r="Z90" s="52">
        <f t="shared" si="28"/>
        <v>1.2118074110357691E-2</v>
      </c>
      <c r="AB90" s="47"/>
      <c r="AC90" s="47"/>
      <c r="AD90" s="47"/>
    </row>
    <row r="91" spans="1:30" ht="15.6" thickTop="1" thickBot="1" x14ac:dyDescent="0.35">
      <c r="A91" s="7" t="s">
        <v>227</v>
      </c>
      <c r="B91" s="8" t="s">
        <v>500</v>
      </c>
      <c r="C91" s="17"/>
      <c r="D91" s="32"/>
      <c r="E91" s="17"/>
      <c r="F91" s="32"/>
      <c r="G91" s="17"/>
      <c r="H91" s="32"/>
      <c r="I91" s="17"/>
      <c r="J91" s="32"/>
      <c r="K91" s="17"/>
      <c r="L91" s="32"/>
      <c r="M91" s="18"/>
      <c r="N91" s="17">
        <f t="shared" si="24"/>
        <v>0</v>
      </c>
      <c r="O91" s="32">
        <f t="shared" si="24"/>
        <v>0</v>
      </c>
      <c r="P91" s="19"/>
      <c r="Q91" s="21">
        <f t="shared" si="25"/>
        <v>0</v>
      </c>
      <c r="T91" s="28"/>
      <c r="W91" s="7" t="s">
        <v>227</v>
      </c>
      <c r="X91" s="47"/>
      <c r="Z91" s="47"/>
      <c r="AB91" s="47"/>
      <c r="AC91" s="47"/>
      <c r="AD91" s="47"/>
    </row>
    <row r="92" spans="1:30" ht="15.6" thickTop="1" thickBot="1" x14ac:dyDescent="0.35">
      <c r="A92" s="1" t="s">
        <v>105</v>
      </c>
      <c r="C92" s="13"/>
      <c r="D92" s="30"/>
      <c r="E92" s="13">
        <v>1</v>
      </c>
      <c r="F92" s="30">
        <v>1</v>
      </c>
      <c r="G92" s="13"/>
      <c r="H92" s="30">
        <v>1</v>
      </c>
      <c r="I92" s="13"/>
      <c r="J92" s="30">
        <v>1</v>
      </c>
      <c r="K92" s="13">
        <v>1</v>
      </c>
      <c r="L92" s="30"/>
      <c r="M92" s="14"/>
      <c r="N92" s="13">
        <f t="shared" si="24"/>
        <v>2</v>
      </c>
      <c r="O92" s="30">
        <f t="shared" si="24"/>
        <v>3</v>
      </c>
      <c r="P92" s="15"/>
      <c r="Q92" s="21">
        <f t="shared" si="25"/>
        <v>5</v>
      </c>
      <c r="R92" s="21">
        <f>SUM(Q92:Q94)</f>
        <v>20</v>
      </c>
      <c r="T92" s="28">
        <f t="shared" si="23"/>
        <v>5.0000000000000001E-3</v>
      </c>
      <c r="U92" s="28">
        <f>R92/$Q$233</f>
        <v>0.02</v>
      </c>
      <c r="V92" s="36"/>
      <c r="W92" s="47" t="s">
        <v>105</v>
      </c>
      <c r="X92" s="52">
        <f t="shared" ref="X92:X94" si="29">$Y$3+$X$8*$Y$6</f>
        <v>-1.6468699218760152E-3</v>
      </c>
      <c r="Y92" s="45">
        <f t="shared" ref="Y92:Y94" si="30">T92</f>
        <v>5.0000000000000001E-3</v>
      </c>
      <c r="Z92" s="52">
        <f t="shared" ref="Z92:Z94" si="31">$Y$3+$Z$8*$Y$6</f>
        <v>1.2118074110357691E-2</v>
      </c>
      <c r="AB92" s="52">
        <f>$AC$3+$AB$8*$AC$6</f>
        <v>8.957743117265677E-3</v>
      </c>
      <c r="AC92" s="45">
        <f>U92</f>
        <v>0.02</v>
      </c>
      <c r="AD92" s="52">
        <f>$AC$3+$AD$8*$AC$6</f>
        <v>3.755388478971107E-2</v>
      </c>
    </row>
    <row r="93" spans="1:30" ht="15.6" thickTop="1" thickBot="1" x14ac:dyDescent="0.35">
      <c r="A93" s="1" t="s">
        <v>106</v>
      </c>
      <c r="C93" s="16">
        <v>2</v>
      </c>
      <c r="D93" s="31"/>
      <c r="E93" s="16">
        <v>1</v>
      </c>
      <c r="F93" s="31"/>
      <c r="G93" s="16"/>
      <c r="H93" s="31">
        <v>1</v>
      </c>
      <c r="I93" s="16">
        <v>3</v>
      </c>
      <c r="J93" s="31">
        <v>1</v>
      </c>
      <c r="K93" s="16"/>
      <c r="L93" s="31">
        <v>1</v>
      </c>
      <c r="M93" s="14"/>
      <c r="N93" s="16">
        <f t="shared" si="24"/>
        <v>6</v>
      </c>
      <c r="O93" s="31">
        <f t="shared" si="24"/>
        <v>3</v>
      </c>
      <c r="P93" s="15"/>
      <c r="Q93" s="21">
        <f t="shared" si="25"/>
        <v>9</v>
      </c>
      <c r="R93" s="14"/>
      <c r="T93" s="28">
        <f t="shared" si="23"/>
        <v>8.9999999999999993E-3</v>
      </c>
      <c r="U93" s="14"/>
      <c r="V93" s="14"/>
      <c r="W93" s="47" t="s">
        <v>106</v>
      </c>
      <c r="X93" s="52">
        <f t="shared" si="29"/>
        <v>-1.6468699218760152E-3</v>
      </c>
      <c r="Y93" s="45">
        <f t="shared" si="30"/>
        <v>8.9999999999999993E-3</v>
      </c>
      <c r="Z93" s="52">
        <f t="shared" si="31"/>
        <v>1.2118074110357691E-2</v>
      </c>
      <c r="AB93" s="47"/>
      <c r="AC93" s="47"/>
      <c r="AD93" s="47"/>
    </row>
    <row r="94" spans="1:30" ht="15.6" thickTop="1" thickBot="1" x14ac:dyDescent="0.35">
      <c r="A94" s="6" t="s">
        <v>19</v>
      </c>
      <c r="B94" s="5"/>
      <c r="C94" s="10">
        <v>1</v>
      </c>
      <c r="D94" s="29"/>
      <c r="E94" s="10"/>
      <c r="F94" s="29">
        <v>2</v>
      </c>
      <c r="G94" s="10"/>
      <c r="H94" s="29">
        <v>1</v>
      </c>
      <c r="I94" s="10">
        <v>2</v>
      </c>
      <c r="J94" s="29"/>
      <c r="K94" s="10"/>
      <c r="L94" s="29"/>
      <c r="M94" s="11"/>
      <c r="N94" s="10">
        <f t="shared" si="24"/>
        <v>3</v>
      </c>
      <c r="O94" s="29">
        <f t="shared" si="24"/>
        <v>3</v>
      </c>
      <c r="P94" s="12"/>
      <c r="Q94" s="21">
        <f t="shared" si="25"/>
        <v>6</v>
      </c>
      <c r="T94" s="28">
        <f t="shared" si="23"/>
        <v>6.0000000000000001E-3</v>
      </c>
      <c r="W94" s="53" t="s">
        <v>19</v>
      </c>
      <c r="X94" s="52">
        <f t="shared" si="29"/>
        <v>-1.6468699218760152E-3</v>
      </c>
      <c r="Y94" s="45">
        <f t="shared" si="30"/>
        <v>6.0000000000000001E-3</v>
      </c>
      <c r="Z94" s="52">
        <f t="shared" si="31"/>
        <v>1.2118074110357691E-2</v>
      </c>
      <c r="AB94" s="47"/>
      <c r="AC94" s="47"/>
      <c r="AD94" s="47"/>
    </row>
    <row r="95" spans="1:30" ht="15.6" thickTop="1" thickBot="1" x14ac:dyDescent="0.35">
      <c r="A95" s="7" t="s">
        <v>213</v>
      </c>
      <c r="B95" s="8" t="s">
        <v>500</v>
      </c>
      <c r="C95" s="17"/>
      <c r="D95" s="32"/>
      <c r="E95" s="17"/>
      <c r="F95" s="32"/>
      <c r="G95" s="17"/>
      <c r="H95" s="32"/>
      <c r="I95" s="17"/>
      <c r="J95" s="32"/>
      <c r="K95" s="17"/>
      <c r="L95" s="32"/>
      <c r="M95" s="18"/>
      <c r="N95" s="17">
        <f t="shared" si="24"/>
        <v>0</v>
      </c>
      <c r="O95" s="32">
        <f t="shared" si="24"/>
        <v>0</v>
      </c>
      <c r="P95" s="19"/>
      <c r="Q95" s="21">
        <f t="shared" si="25"/>
        <v>0</v>
      </c>
      <c r="T95" s="28"/>
      <c r="W95" s="7" t="s">
        <v>213</v>
      </c>
      <c r="X95" s="47"/>
      <c r="Z95" s="47"/>
      <c r="AB95" s="47"/>
      <c r="AC95" s="47"/>
      <c r="AD95" s="47"/>
    </row>
    <row r="96" spans="1:30" ht="15.6" thickTop="1" thickBot="1" x14ac:dyDescent="0.35">
      <c r="A96" s="25" t="s">
        <v>107</v>
      </c>
      <c r="C96" s="13"/>
      <c r="D96" s="30"/>
      <c r="E96" s="13">
        <v>1</v>
      </c>
      <c r="F96" s="30"/>
      <c r="G96" s="13">
        <v>1</v>
      </c>
      <c r="H96" s="30"/>
      <c r="I96" s="13">
        <v>1</v>
      </c>
      <c r="J96" s="30"/>
      <c r="K96" s="13">
        <v>2</v>
      </c>
      <c r="L96" s="30"/>
      <c r="M96" s="14"/>
      <c r="N96" s="13">
        <f t="shared" si="24"/>
        <v>5</v>
      </c>
      <c r="O96" s="30">
        <f t="shared" si="24"/>
        <v>0</v>
      </c>
      <c r="P96" s="15"/>
      <c r="Q96" s="21">
        <f t="shared" si="25"/>
        <v>5</v>
      </c>
      <c r="R96" s="21">
        <f>SUM(Q96:Q101)</f>
        <v>22</v>
      </c>
      <c r="T96" s="28">
        <f t="shared" si="23"/>
        <v>5.0000000000000001E-3</v>
      </c>
      <c r="U96" s="28">
        <f>R96/$Q$233</f>
        <v>2.1999999999999999E-2</v>
      </c>
      <c r="V96" s="36"/>
      <c r="W96" s="25" t="s">
        <v>107</v>
      </c>
      <c r="X96" s="52">
        <f t="shared" ref="X96:X111" si="32">$Y$3+$X$8*$Y$6</f>
        <v>-1.6468699218760152E-3</v>
      </c>
      <c r="Y96" s="45">
        <f t="shared" ref="Y96:Y111" si="33">T96</f>
        <v>5.0000000000000001E-3</v>
      </c>
      <c r="Z96" s="52">
        <f t="shared" ref="Z96:Z111" si="34">$Y$3+$Z$8*$Y$6</f>
        <v>1.2118074110357691E-2</v>
      </c>
      <c r="AB96" s="52">
        <f>$AC$3+$AB$8*$AC$6</f>
        <v>8.957743117265677E-3</v>
      </c>
      <c r="AC96" s="45">
        <f>U96</f>
        <v>2.1999999999999999E-2</v>
      </c>
      <c r="AD96" s="52">
        <f>$AC$3+$AD$8*$AC$6</f>
        <v>3.755388478971107E-2</v>
      </c>
    </row>
    <row r="97" spans="1:30" ht="15.6" thickTop="1" thickBot="1" x14ac:dyDescent="0.35">
      <c r="A97" s="25" t="s">
        <v>52</v>
      </c>
      <c r="C97" s="16"/>
      <c r="D97" s="31"/>
      <c r="E97" s="16"/>
      <c r="F97" s="31"/>
      <c r="G97" s="16"/>
      <c r="H97" s="31"/>
      <c r="I97" s="16"/>
      <c r="J97" s="31"/>
      <c r="K97" s="16"/>
      <c r="L97" s="31">
        <v>1</v>
      </c>
      <c r="M97" s="14"/>
      <c r="N97" s="16">
        <f t="shared" si="24"/>
        <v>0</v>
      </c>
      <c r="O97" s="31">
        <f t="shared" si="24"/>
        <v>1</v>
      </c>
      <c r="P97" s="15"/>
      <c r="Q97" s="21">
        <f t="shared" si="25"/>
        <v>1</v>
      </c>
      <c r="R97" s="14"/>
      <c r="T97" s="28">
        <f t="shared" si="23"/>
        <v>1E-3</v>
      </c>
      <c r="U97" s="14"/>
      <c r="V97" s="14"/>
      <c r="W97" s="25" t="s">
        <v>52</v>
      </c>
      <c r="X97" s="52">
        <f t="shared" si="32"/>
        <v>-1.6468699218760152E-3</v>
      </c>
      <c r="Y97" s="45">
        <f t="shared" si="33"/>
        <v>1E-3</v>
      </c>
      <c r="Z97" s="52">
        <f t="shared" si="34"/>
        <v>1.2118074110357691E-2</v>
      </c>
      <c r="AB97" s="47"/>
      <c r="AC97" s="47"/>
      <c r="AD97" s="47"/>
    </row>
    <row r="98" spans="1:30" ht="15.6" thickTop="1" thickBot="1" x14ac:dyDescent="0.35">
      <c r="A98" s="25" t="s">
        <v>53</v>
      </c>
      <c r="C98" s="16"/>
      <c r="D98" s="31">
        <v>1</v>
      </c>
      <c r="E98" s="16">
        <v>1</v>
      </c>
      <c r="F98" s="31">
        <v>1</v>
      </c>
      <c r="G98" s="16"/>
      <c r="H98" s="31"/>
      <c r="I98" s="16"/>
      <c r="J98" s="31"/>
      <c r="K98" s="16">
        <v>2</v>
      </c>
      <c r="L98" s="31"/>
      <c r="M98" s="14"/>
      <c r="N98" s="16">
        <f t="shared" si="24"/>
        <v>3</v>
      </c>
      <c r="O98" s="31">
        <f t="shared" si="24"/>
        <v>2</v>
      </c>
      <c r="P98" s="15"/>
      <c r="Q98" s="21">
        <f t="shared" si="25"/>
        <v>5</v>
      </c>
      <c r="R98" s="14"/>
      <c r="T98" s="28">
        <f t="shared" si="23"/>
        <v>5.0000000000000001E-3</v>
      </c>
      <c r="U98" s="14"/>
      <c r="V98" s="14"/>
      <c r="W98" s="25" t="s">
        <v>53</v>
      </c>
      <c r="X98" s="52">
        <f t="shared" si="32"/>
        <v>-1.6468699218760152E-3</v>
      </c>
      <c r="Y98" s="45">
        <f t="shared" si="33"/>
        <v>5.0000000000000001E-3</v>
      </c>
      <c r="Z98" s="52">
        <f t="shared" si="34"/>
        <v>1.2118074110357691E-2</v>
      </c>
      <c r="AB98" s="47"/>
      <c r="AC98" s="47"/>
      <c r="AD98" s="47"/>
    </row>
    <row r="99" spans="1:30" ht="15.6" thickTop="1" thickBot="1" x14ac:dyDescent="0.35">
      <c r="A99" s="25" t="s">
        <v>108</v>
      </c>
      <c r="C99" s="16">
        <v>1</v>
      </c>
      <c r="D99" s="31">
        <v>2</v>
      </c>
      <c r="E99" s="16"/>
      <c r="F99" s="31"/>
      <c r="G99" s="16">
        <v>1</v>
      </c>
      <c r="H99" s="31"/>
      <c r="I99" s="16"/>
      <c r="J99" s="31"/>
      <c r="K99" s="16">
        <v>1</v>
      </c>
      <c r="L99" s="31"/>
      <c r="M99" s="14"/>
      <c r="N99" s="16">
        <f t="shared" si="24"/>
        <v>3</v>
      </c>
      <c r="O99" s="31">
        <f t="shared" si="24"/>
        <v>2</v>
      </c>
      <c r="P99" s="15"/>
      <c r="Q99" s="21">
        <f t="shared" si="25"/>
        <v>5</v>
      </c>
      <c r="R99" s="14"/>
      <c r="T99" s="28">
        <f t="shared" si="23"/>
        <v>5.0000000000000001E-3</v>
      </c>
      <c r="U99" s="14"/>
      <c r="V99" s="14"/>
      <c r="W99" s="25" t="s">
        <v>108</v>
      </c>
      <c r="X99" s="52">
        <f t="shared" si="32"/>
        <v>-1.6468699218760152E-3</v>
      </c>
      <c r="Y99" s="45">
        <f t="shared" si="33"/>
        <v>5.0000000000000001E-3</v>
      </c>
      <c r="Z99" s="52">
        <f t="shared" si="34"/>
        <v>1.2118074110357691E-2</v>
      </c>
      <c r="AB99" s="47"/>
      <c r="AC99" s="47"/>
      <c r="AD99" s="47"/>
    </row>
    <row r="100" spans="1:30" ht="15.6" thickTop="1" thickBot="1" x14ac:dyDescent="0.35">
      <c r="A100" s="25" t="s">
        <v>109</v>
      </c>
      <c r="C100" s="16"/>
      <c r="D100" s="31"/>
      <c r="E100" s="16"/>
      <c r="F100" s="31"/>
      <c r="G100" s="16"/>
      <c r="H100" s="31"/>
      <c r="I100" s="16"/>
      <c r="J100" s="31"/>
      <c r="K100" s="16"/>
      <c r="L100" s="31"/>
      <c r="M100" s="14"/>
      <c r="N100" s="16">
        <f t="shared" si="24"/>
        <v>0</v>
      </c>
      <c r="O100" s="31">
        <f t="shared" si="24"/>
        <v>0</v>
      </c>
      <c r="P100" s="15"/>
      <c r="Q100" s="21">
        <f t="shared" si="25"/>
        <v>0</v>
      </c>
      <c r="R100" s="14"/>
      <c r="T100" s="28">
        <f t="shared" si="23"/>
        <v>0</v>
      </c>
      <c r="U100" s="14"/>
      <c r="V100" s="14"/>
      <c r="W100" s="25" t="s">
        <v>109</v>
      </c>
      <c r="X100" s="52">
        <f t="shared" si="32"/>
        <v>-1.6468699218760152E-3</v>
      </c>
      <c r="Y100" s="45">
        <f t="shared" si="33"/>
        <v>0</v>
      </c>
      <c r="Z100" s="52">
        <f t="shared" si="34"/>
        <v>1.2118074110357691E-2</v>
      </c>
      <c r="AB100" s="47"/>
      <c r="AC100" s="47"/>
      <c r="AD100" s="47"/>
    </row>
    <row r="101" spans="1:30" ht="15.6" thickTop="1" thickBot="1" x14ac:dyDescent="0.35">
      <c r="A101" s="26" t="s">
        <v>20</v>
      </c>
      <c r="B101" s="5"/>
      <c r="C101" s="10">
        <v>1</v>
      </c>
      <c r="D101" s="29"/>
      <c r="E101" s="10"/>
      <c r="F101" s="29"/>
      <c r="G101" s="10">
        <v>2</v>
      </c>
      <c r="H101" s="29">
        <v>1</v>
      </c>
      <c r="I101" s="10"/>
      <c r="J101" s="29">
        <v>1</v>
      </c>
      <c r="K101" s="10"/>
      <c r="L101" s="29">
        <v>1</v>
      </c>
      <c r="M101" s="11"/>
      <c r="N101" s="10">
        <f t="shared" si="24"/>
        <v>3</v>
      </c>
      <c r="O101" s="29">
        <f t="shared" si="24"/>
        <v>3</v>
      </c>
      <c r="P101" s="12"/>
      <c r="Q101" s="21">
        <f t="shared" si="25"/>
        <v>6</v>
      </c>
      <c r="R101" s="11"/>
      <c r="T101" s="28">
        <f t="shared" si="23"/>
        <v>6.0000000000000001E-3</v>
      </c>
      <c r="U101" s="11"/>
      <c r="V101" s="43"/>
      <c r="W101" s="26" t="s">
        <v>20</v>
      </c>
      <c r="X101" s="52">
        <f t="shared" si="32"/>
        <v>-1.6468699218760152E-3</v>
      </c>
      <c r="Y101" s="45">
        <f t="shared" si="33"/>
        <v>6.0000000000000001E-3</v>
      </c>
      <c r="Z101" s="52">
        <f t="shared" si="34"/>
        <v>1.2118074110357691E-2</v>
      </c>
      <c r="AB101" s="47"/>
      <c r="AC101" s="47"/>
      <c r="AD101" s="47"/>
    </row>
    <row r="102" spans="1:30" ht="15.6" thickTop="1" thickBot="1" x14ac:dyDescent="0.35">
      <c r="A102" s="1" t="s">
        <v>110</v>
      </c>
      <c r="C102" s="13">
        <v>3</v>
      </c>
      <c r="D102" s="30">
        <v>1</v>
      </c>
      <c r="E102" s="13">
        <v>1</v>
      </c>
      <c r="F102" s="30"/>
      <c r="G102" s="13"/>
      <c r="H102" s="30">
        <v>1</v>
      </c>
      <c r="I102" s="13">
        <v>1</v>
      </c>
      <c r="J102" s="30">
        <v>1</v>
      </c>
      <c r="K102" s="13">
        <v>1</v>
      </c>
      <c r="L102" s="30"/>
      <c r="M102" s="14"/>
      <c r="N102" s="13">
        <f t="shared" si="24"/>
        <v>6</v>
      </c>
      <c r="O102" s="30">
        <f t="shared" si="24"/>
        <v>3</v>
      </c>
      <c r="P102" s="15"/>
      <c r="Q102" s="21">
        <f t="shared" si="25"/>
        <v>9</v>
      </c>
      <c r="R102" s="21">
        <f>SUM(Q102:Q106)</f>
        <v>30</v>
      </c>
      <c r="T102" s="28">
        <f t="shared" si="23"/>
        <v>8.9999999999999993E-3</v>
      </c>
      <c r="U102" s="28">
        <f>R102/$Q$233</f>
        <v>0.03</v>
      </c>
      <c r="V102" s="36"/>
      <c r="W102" s="47" t="s">
        <v>110</v>
      </c>
      <c r="X102" s="52">
        <f t="shared" si="32"/>
        <v>-1.6468699218760152E-3</v>
      </c>
      <c r="Y102" s="45">
        <f t="shared" si="33"/>
        <v>8.9999999999999993E-3</v>
      </c>
      <c r="Z102" s="52">
        <f t="shared" si="34"/>
        <v>1.2118074110357691E-2</v>
      </c>
      <c r="AB102" s="52">
        <f>$AC$3+$AB$8*$AC$6</f>
        <v>8.957743117265677E-3</v>
      </c>
      <c r="AC102" s="45">
        <f>U102</f>
        <v>0.03</v>
      </c>
      <c r="AD102" s="52">
        <f>$AC$3+$AD$8*$AC$6</f>
        <v>3.755388478971107E-2</v>
      </c>
    </row>
    <row r="103" spans="1:30" ht="15.6" thickTop="1" thickBot="1" x14ac:dyDescent="0.35">
      <c r="A103" s="1" t="s">
        <v>21</v>
      </c>
      <c r="C103" s="16">
        <v>2</v>
      </c>
      <c r="D103" s="31"/>
      <c r="E103" s="16">
        <v>2</v>
      </c>
      <c r="F103" s="31"/>
      <c r="G103" s="16"/>
      <c r="H103" s="31"/>
      <c r="I103" s="16">
        <v>2</v>
      </c>
      <c r="J103" s="31">
        <v>1</v>
      </c>
      <c r="K103" s="16"/>
      <c r="L103" s="31"/>
      <c r="M103" s="14"/>
      <c r="N103" s="16">
        <f t="shared" si="24"/>
        <v>6</v>
      </c>
      <c r="O103" s="31">
        <f t="shared" si="24"/>
        <v>1</v>
      </c>
      <c r="P103" s="15"/>
      <c r="Q103" s="21">
        <f t="shared" si="25"/>
        <v>7</v>
      </c>
      <c r="R103" s="14"/>
      <c r="T103" s="28">
        <f t="shared" si="23"/>
        <v>7.0000000000000001E-3</v>
      </c>
      <c r="U103" s="14"/>
      <c r="V103" s="14"/>
      <c r="W103" s="47" t="s">
        <v>21</v>
      </c>
      <c r="X103" s="52">
        <f t="shared" si="32"/>
        <v>-1.6468699218760152E-3</v>
      </c>
      <c r="Y103" s="45">
        <f t="shared" si="33"/>
        <v>7.0000000000000001E-3</v>
      </c>
      <c r="Z103" s="52">
        <f t="shared" si="34"/>
        <v>1.2118074110357691E-2</v>
      </c>
      <c r="AB103" s="47"/>
      <c r="AC103" s="47"/>
      <c r="AD103" s="47"/>
    </row>
    <row r="104" spans="1:30" ht="15.6" thickTop="1" thickBot="1" x14ac:dyDescent="0.35">
      <c r="A104" s="1" t="s">
        <v>464</v>
      </c>
      <c r="C104" s="16"/>
      <c r="D104" s="31"/>
      <c r="E104" s="16"/>
      <c r="F104" s="31"/>
      <c r="G104" s="16">
        <v>1</v>
      </c>
      <c r="H104" s="31"/>
      <c r="I104" s="16"/>
      <c r="J104" s="31">
        <v>1</v>
      </c>
      <c r="K104" s="16">
        <v>1</v>
      </c>
      <c r="L104" s="31">
        <v>3</v>
      </c>
      <c r="M104" s="14"/>
      <c r="N104" s="16">
        <f t="shared" si="24"/>
        <v>2</v>
      </c>
      <c r="O104" s="31">
        <f t="shared" si="24"/>
        <v>4</v>
      </c>
      <c r="P104" s="15"/>
      <c r="Q104" s="21">
        <f t="shared" si="25"/>
        <v>6</v>
      </c>
      <c r="R104" s="14"/>
      <c r="T104" s="28">
        <f t="shared" si="23"/>
        <v>6.0000000000000001E-3</v>
      </c>
      <c r="U104" s="14"/>
      <c r="V104" s="14"/>
      <c r="W104" s="47" t="s">
        <v>464</v>
      </c>
      <c r="X104" s="52">
        <f t="shared" si="32"/>
        <v>-1.6468699218760152E-3</v>
      </c>
      <c r="Y104" s="45">
        <f t="shared" si="33"/>
        <v>6.0000000000000001E-3</v>
      </c>
      <c r="Z104" s="52">
        <f t="shared" si="34"/>
        <v>1.2118074110357691E-2</v>
      </c>
      <c r="AB104" s="47"/>
      <c r="AC104" s="47"/>
      <c r="AD104" s="47"/>
    </row>
    <row r="105" spans="1:30" ht="15.6" thickTop="1" thickBot="1" x14ac:dyDescent="0.35">
      <c r="A105" s="1" t="s">
        <v>111</v>
      </c>
      <c r="C105" s="16"/>
      <c r="D105" s="31"/>
      <c r="E105" s="16"/>
      <c r="F105" s="31"/>
      <c r="G105" s="16">
        <v>2</v>
      </c>
      <c r="H105" s="31"/>
      <c r="I105" s="16"/>
      <c r="J105" s="31">
        <v>1</v>
      </c>
      <c r="K105" s="16"/>
      <c r="L105" s="31"/>
      <c r="M105" s="14"/>
      <c r="N105" s="16">
        <f t="shared" si="24"/>
        <v>2</v>
      </c>
      <c r="O105" s="31">
        <f t="shared" si="24"/>
        <v>1</v>
      </c>
      <c r="P105" s="15"/>
      <c r="Q105" s="21">
        <f t="shared" si="25"/>
        <v>3</v>
      </c>
      <c r="R105" s="14"/>
      <c r="T105" s="28">
        <f t="shared" si="23"/>
        <v>3.0000000000000001E-3</v>
      </c>
      <c r="U105" s="14"/>
      <c r="V105" s="14"/>
      <c r="W105" s="47" t="s">
        <v>111</v>
      </c>
      <c r="X105" s="52">
        <f t="shared" si="32"/>
        <v>-1.6468699218760152E-3</v>
      </c>
      <c r="Y105" s="45">
        <f t="shared" si="33"/>
        <v>3.0000000000000001E-3</v>
      </c>
      <c r="Z105" s="52">
        <f t="shared" si="34"/>
        <v>1.2118074110357691E-2</v>
      </c>
      <c r="AB105" s="47"/>
      <c r="AC105" s="47"/>
      <c r="AD105" s="47"/>
    </row>
    <row r="106" spans="1:30" ht="15.6" thickTop="1" thickBot="1" x14ac:dyDescent="0.35">
      <c r="A106" s="6" t="s">
        <v>112</v>
      </c>
      <c r="B106" s="5"/>
      <c r="C106" s="10">
        <v>1</v>
      </c>
      <c r="D106" s="29">
        <v>2</v>
      </c>
      <c r="E106" s="10"/>
      <c r="F106" s="29"/>
      <c r="G106" s="10"/>
      <c r="H106" s="29">
        <v>1</v>
      </c>
      <c r="I106" s="10"/>
      <c r="J106" s="29"/>
      <c r="K106" s="10">
        <v>1</v>
      </c>
      <c r="L106" s="29"/>
      <c r="M106" s="11"/>
      <c r="N106" s="10">
        <f t="shared" si="24"/>
        <v>2</v>
      </c>
      <c r="O106" s="29">
        <f t="shared" si="24"/>
        <v>3</v>
      </c>
      <c r="P106" s="12"/>
      <c r="Q106" s="21">
        <f t="shared" si="25"/>
        <v>5</v>
      </c>
      <c r="R106" s="11"/>
      <c r="T106" s="28">
        <f t="shared" si="23"/>
        <v>5.0000000000000001E-3</v>
      </c>
      <c r="U106" s="11"/>
      <c r="V106" s="43"/>
      <c r="W106" s="53" t="s">
        <v>112</v>
      </c>
      <c r="X106" s="52">
        <f t="shared" si="32"/>
        <v>-1.6468699218760152E-3</v>
      </c>
      <c r="Y106" s="45">
        <f t="shared" si="33"/>
        <v>5.0000000000000001E-3</v>
      </c>
      <c r="Z106" s="52">
        <f t="shared" si="34"/>
        <v>1.2118074110357691E-2</v>
      </c>
      <c r="AB106" s="47"/>
      <c r="AC106" s="47"/>
      <c r="AD106" s="47"/>
    </row>
    <row r="107" spans="1:30" ht="15.6" thickTop="1" thickBot="1" x14ac:dyDescent="0.35">
      <c r="A107" s="1" t="s">
        <v>113</v>
      </c>
      <c r="C107" s="13"/>
      <c r="D107" s="30">
        <v>1</v>
      </c>
      <c r="E107" s="13"/>
      <c r="F107" s="30">
        <v>2</v>
      </c>
      <c r="G107" s="13"/>
      <c r="H107" s="30">
        <v>1</v>
      </c>
      <c r="I107" s="13">
        <v>1</v>
      </c>
      <c r="J107" s="30"/>
      <c r="K107" s="13"/>
      <c r="L107" s="30"/>
      <c r="M107" s="14"/>
      <c r="N107" s="13">
        <f t="shared" si="24"/>
        <v>1</v>
      </c>
      <c r="O107" s="30">
        <f t="shared" si="24"/>
        <v>4</v>
      </c>
      <c r="P107" s="15"/>
      <c r="Q107" s="21">
        <f t="shared" si="25"/>
        <v>5</v>
      </c>
      <c r="R107" s="21">
        <f>SUM(Q107:Q111)</f>
        <v>24</v>
      </c>
      <c r="T107" s="28">
        <f t="shared" si="23"/>
        <v>5.0000000000000001E-3</v>
      </c>
      <c r="U107" s="28">
        <f>R107/$Q$233</f>
        <v>2.4E-2</v>
      </c>
      <c r="V107" s="36"/>
      <c r="W107" s="47" t="s">
        <v>113</v>
      </c>
      <c r="X107" s="52">
        <f t="shared" si="32"/>
        <v>-1.6468699218760152E-3</v>
      </c>
      <c r="Y107" s="45">
        <f t="shared" si="33"/>
        <v>5.0000000000000001E-3</v>
      </c>
      <c r="Z107" s="52">
        <f t="shared" si="34"/>
        <v>1.2118074110357691E-2</v>
      </c>
      <c r="AB107" s="52">
        <f>$AC$3+$AB$8*$AC$6</f>
        <v>8.957743117265677E-3</v>
      </c>
      <c r="AC107" s="45">
        <f>U107</f>
        <v>2.4E-2</v>
      </c>
      <c r="AD107" s="52">
        <f>$AC$3+$AD$8*$AC$6</f>
        <v>3.755388478971107E-2</v>
      </c>
    </row>
    <row r="108" spans="1:30" ht="15.6" thickTop="1" thickBot="1" x14ac:dyDescent="0.35">
      <c r="A108" s="1" t="s">
        <v>114</v>
      </c>
      <c r="C108" s="16"/>
      <c r="D108" s="31">
        <v>1</v>
      </c>
      <c r="E108" s="16">
        <v>1</v>
      </c>
      <c r="F108" s="31">
        <v>1</v>
      </c>
      <c r="G108" s="16">
        <v>2</v>
      </c>
      <c r="H108" s="31"/>
      <c r="I108" s="16"/>
      <c r="J108" s="31"/>
      <c r="K108" s="16"/>
      <c r="L108" s="31"/>
      <c r="M108" s="14"/>
      <c r="N108" s="16">
        <f t="shared" si="24"/>
        <v>3</v>
      </c>
      <c r="O108" s="31">
        <f t="shared" si="24"/>
        <v>2</v>
      </c>
      <c r="P108" s="15"/>
      <c r="Q108" s="21">
        <f t="shared" si="25"/>
        <v>5</v>
      </c>
      <c r="R108" s="14"/>
      <c r="T108" s="28">
        <f t="shared" si="23"/>
        <v>5.0000000000000001E-3</v>
      </c>
      <c r="U108" s="14"/>
      <c r="V108" s="14"/>
      <c r="W108" s="47" t="s">
        <v>114</v>
      </c>
      <c r="X108" s="52">
        <f t="shared" si="32"/>
        <v>-1.6468699218760152E-3</v>
      </c>
      <c r="Y108" s="45">
        <f t="shared" si="33"/>
        <v>5.0000000000000001E-3</v>
      </c>
      <c r="Z108" s="52">
        <f t="shared" si="34"/>
        <v>1.2118074110357691E-2</v>
      </c>
      <c r="AB108" s="47"/>
      <c r="AC108" s="47"/>
      <c r="AD108" s="47"/>
    </row>
    <row r="109" spans="1:30" ht="15.6" thickTop="1" thickBot="1" x14ac:dyDescent="0.35">
      <c r="A109" s="1" t="s">
        <v>22</v>
      </c>
      <c r="C109" s="16">
        <v>2</v>
      </c>
      <c r="D109" s="31"/>
      <c r="E109" s="16">
        <v>1</v>
      </c>
      <c r="F109" s="31"/>
      <c r="G109" s="16"/>
      <c r="H109" s="31"/>
      <c r="I109" s="16">
        <v>1</v>
      </c>
      <c r="J109" s="31">
        <v>1</v>
      </c>
      <c r="K109" s="16">
        <v>1</v>
      </c>
      <c r="L109" s="31">
        <v>1</v>
      </c>
      <c r="M109" s="14"/>
      <c r="N109" s="16">
        <f t="shared" si="24"/>
        <v>5</v>
      </c>
      <c r="O109" s="31">
        <f t="shared" si="24"/>
        <v>2</v>
      </c>
      <c r="P109" s="15"/>
      <c r="Q109" s="21">
        <f t="shared" si="25"/>
        <v>7</v>
      </c>
      <c r="R109" s="14"/>
      <c r="T109" s="28">
        <f t="shared" si="23"/>
        <v>7.0000000000000001E-3</v>
      </c>
      <c r="U109" s="14"/>
      <c r="V109" s="14"/>
      <c r="W109" s="47" t="s">
        <v>22</v>
      </c>
      <c r="X109" s="52">
        <f t="shared" si="32"/>
        <v>-1.6468699218760152E-3</v>
      </c>
      <c r="Y109" s="45">
        <f t="shared" si="33"/>
        <v>7.0000000000000001E-3</v>
      </c>
      <c r="Z109" s="52">
        <f t="shared" si="34"/>
        <v>1.2118074110357691E-2</v>
      </c>
      <c r="AB109" s="47"/>
      <c r="AC109" s="47"/>
      <c r="AD109" s="47"/>
    </row>
    <row r="110" spans="1:30" ht="15.6" thickTop="1" thickBot="1" x14ac:dyDescent="0.35">
      <c r="A110" s="1" t="s">
        <v>115</v>
      </c>
      <c r="C110" s="16"/>
      <c r="D110" s="31"/>
      <c r="E110" s="16"/>
      <c r="F110" s="31">
        <v>2</v>
      </c>
      <c r="G110" s="16"/>
      <c r="H110" s="31"/>
      <c r="I110" s="16"/>
      <c r="J110" s="31">
        <v>1</v>
      </c>
      <c r="K110" s="16"/>
      <c r="L110" s="31"/>
      <c r="M110" s="14"/>
      <c r="N110" s="16">
        <f t="shared" si="24"/>
        <v>0</v>
      </c>
      <c r="O110" s="31">
        <f t="shared" si="24"/>
        <v>3</v>
      </c>
      <c r="P110" s="15"/>
      <c r="Q110" s="21">
        <f t="shared" si="25"/>
        <v>3</v>
      </c>
      <c r="R110" s="14"/>
      <c r="T110" s="28">
        <f t="shared" si="23"/>
        <v>3.0000000000000001E-3</v>
      </c>
      <c r="U110" s="14"/>
      <c r="V110" s="14"/>
      <c r="W110" s="47" t="s">
        <v>115</v>
      </c>
      <c r="X110" s="52">
        <f t="shared" si="32"/>
        <v>-1.6468699218760152E-3</v>
      </c>
      <c r="Y110" s="45">
        <f t="shared" si="33"/>
        <v>3.0000000000000001E-3</v>
      </c>
      <c r="Z110" s="52">
        <f t="shared" si="34"/>
        <v>1.2118074110357691E-2</v>
      </c>
      <c r="AB110" s="47"/>
      <c r="AC110" s="47"/>
      <c r="AD110" s="47"/>
    </row>
    <row r="111" spans="1:30" ht="15.6" thickTop="1" thickBot="1" x14ac:dyDescent="0.35">
      <c r="A111" s="6" t="s">
        <v>116</v>
      </c>
      <c r="B111" s="5"/>
      <c r="C111" s="10">
        <v>2</v>
      </c>
      <c r="D111" s="29">
        <v>1</v>
      </c>
      <c r="E111" s="10"/>
      <c r="F111" s="29"/>
      <c r="G111" s="10"/>
      <c r="H111" s="29"/>
      <c r="I111" s="10">
        <v>1</v>
      </c>
      <c r="J111" s="29"/>
      <c r="K111" s="10"/>
      <c r="L111" s="29"/>
      <c r="M111" s="11"/>
      <c r="N111" s="10">
        <f t="shared" si="24"/>
        <v>3</v>
      </c>
      <c r="O111" s="29">
        <f t="shared" si="24"/>
        <v>1</v>
      </c>
      <c r="P111" s="12"/>
      <c r="Q111" s="21">
        <f t="shared" si="25"/>
        <v>4</v>
      </c>
      <c r="T111" s="28">
        <f t="shared" si="23"/>
        <v>4.0000000000000001E-3</v>
      </c>
      <c r="W111" s="53" t="s">
        <v>116</v>
      </c>
      <c r="X111" s="52">
        <f t="shared" si="32"/>
        <v>-1.6468699218760152E-3</v>
      </c>
      <c r="Y111" s="45">
        <f t="shared" si="33"/>
        <v>4.0000000000000001E-3</v>
      </c>
      <c r="Z111" s="52">
        <f t="shared" si="34"/>
        <v>1.2118074110357691E-2</v>
      </c>
      <c r="AB111" s="47"/>
      <c r="AC111" s="47"/>
      <c r="AD111" s="47"/>
    </row>
    <row r="112" spans="1:30" ht="15.6" thickTop="1" thickBot="1" x14ac:dyDescent="0.35">
      <c r="A112" s="7" t="s">
        <v>245</v>
      </c>
      <c r="B112" s="8" t="s">
        <v>500</v>
      </c>
      <c r="C112" s="17"/>
      <c r="D112" s="32"/>
      <c r="E112" s="17"/>
      <c r="F112" s="32"/>
      <c r="G112" s="17"/>
      <c r="H112" s="32"/>
      <c r="I112" s="17"/>
      <c r="J112" s="32"/>
      <c r="K112" s="17"/>
      <c r="L112" s="32"/>
      <c r="M112" s="18"/>
      <c r="N112" s="17">
        <f t="shared" si="24"/>
        <v>0</v>
      </c>
      <c r="O112" s="32">
        <f t="shared" si="24"/>
        <v>0</v>
      </c>
      <c r="P112" s="19"/>
      <c r="Q112" s="21">
        <f t="shared" si="25"/>
        <v>0</v>
      </c>
      <c r="T112" s="28"/>
      <c r="W112" s="7" t="s">
        <v>245</v>
      </c>
      <c r="X112" s="47"/>
      <c r="Z112" s="47"/>
      <c r="AB112" s="47"/>
      <c r="AC112" s="47"/>
      <c r="AD112" s="47"/>
    </row>
    <row r="113" spans="1:30" ht="15.6" thickTop="1" thickBot="1" x14ac:dyDescent="0.35">
      <c r="A113" s="7" t="s">
        <v>242</v>
      </c>
      <c r="B113" s="8" t="s">
        <v>500</v>
      </c>
      <c r="C113" s="17"/>
      <c r="D113" s="32"/>
      <c r="E113" s="17"/>
      <c r="F113" s="32"/>
      <c r="G113" s="17"/>
      <c r="H113" s="32"/>
      <c r="I113" s="17"/>
      <c r="J113" s="32"/>
      <c r="K113" s="17"/>
      <c r="L113" s="32"/>
      <c r="M113" s="18"/>
      <c r="N113" s="17">
        <f t="shared" si="24"/>
        <v>0</v>
      </c>
      <c r="O113" s="32">
        <f t="shared" si="24"/>
        <v>0</v>
      </c>
      <c r="P113" s="19"/>
      <c r="Q113" s="21">
        <f t="shared" si="25"/>
        <v>0</v>
      </c>
      <c r="T113" s="28"/>
      <c r="W113" s="7" t="s">
        <v>242</v>
      </c>
      <c r="X113" s="47"/>
      <c r="Z113" s="47"/>
      <c r="AB113" s="47"/>
      <c r="AC113" s="47"/>
      <c r="AD113" s="47"/>
    </row>
    <row r="114" spans="1:30" ht="15.6" thickTop="1" thickBot="1" x14ac:dyDescent="0.35">
      <c r="A114" s="7" t="s">
        <v>243</v>
      </c>
      <c r="B114" s="8" t="s">
        <v>500</v>
      </c>
      <c r="C114" s="17"/>
      <c r="D114" s="32"/>
      <c r="E114" s="17"/>
      <c r="F114" s="32"/>
      <c r="G114" s="17"/>
      <c r="H114" s="32"/>
      <c r="I114" s="17"/>
      <c r="J114" s="32"/>
      <c r="K114" s="17"/>
      <c r="L114" s="32"/>
      <c r="M114" s="18"/>
      <c r="N114" s="17">
        <f t="shared" si="24"/>
        <v>0</v>
      </c>
      <c r="O114" s="32">
        <f t="shared" si="24"/>
        <v>0</v>
      </c>
      <c r="P114" s="19"/>
      <c r="Q114" s="21">
        <f t="shared" si="25"/>
        <v>0</v>
      </c>
      <c r="T114" s="28"/>
      <c r="W114" s="7" t="s">
        <v>243</v>
      </c>
      <c r="X114" s="47"/>
      <c r="Z114" s="47"/>
      <c r="AB114" s="47"/>
      <c r="AC114" s="47"/>
      <c r="AD114" s="47"/>
    </row>
    <row r="115" spans="1:30" ht="15.6" thickTop="1" thickBot="1" x14ac:dyDescent="0.35">
      <c r="A115" s="7" t="s">
        <v>244</v>
      </c>
      <c r="B115" s="8" t="s">
        <v>500</v>
      </c>
      <c r="C115" s="17"/>
      <c r="D115" s="32"/>
      <c r="E115" s="17"/>
      <c r="F115" s="32"/>
      <c r="G115" s="17"/>
      <c r="H115" s="32"/>
      <c r="I115" s="17"/>
      <c r="J115" s="32"/>
      <c r="K115" s="17"/>
      <c r="L115" s="32"/>
      <c r="M115" s="18"/>
      <c r="N115" s="17">
        <f t="shared" si="24"/>
        <v>0</v>
      </c>
      <c r="O115" s="32">
        <f t="shared" si="24"/>
        <v>0</v>
      </c>
      <c r="P115" s="19"/>
      <c r="Q115" s="21">
        <f t="shared" si="25"/>
        <v>0</v>
      </c>
      <c r="T115" s="28"/>
      <c r="W115" s="7" t="s">
        <v>244</v>
      </c>
      <c r="X115" s="47"/>
      <c r="Z115" s="47"/>
      <c r="AB115" s="47"/>
      <c r="AC115" s="47"/>
      <c r="AD115" s="47"/>
    </row>
    <row r="116" spans="1:30" ht="15.6" thickTop="1" thickBot="1" x14ac:dyDescent="0.35">
      <c r="A116" s="25" t="s">
        <v>54</v>
      </c>
      <c r="C116" s="13">
        <v>2</v>
      </c>
      <c r="D116" s="30"/>
      <c r="E116" s="13">
        <v>1</v>
      </c>
      <c r="F116" s="30">
        <v>1</v>
      </c>
      <c r="G116" s="13"/>
      <c r="H116" s="30"/>
      <c r="I116" s="13">
        <v>2</v>
      </c>
      <c r="J116" s="30"/>
      <c r="K116" s="13"/>
      <c r="L116" s="30">
        <v>1</v>
      </c>
      <c r="M116" s="14"/>
      <c r="N116" s="13">
        <f t="shared" si="24"/>
        <v>5</v>
      </c>
      <c r="O116" s="30">
        <f t="shared" si="24"/>
        <v>2</v>
      </c>
      <c r="P116" s="15"/>
      <c r="Q116" s="21">
        <f t="shared" si="25"/>
        <v>7</v>
      </c>
      <c r="R116" s="21">
        <f>SUM(Q116:Q118)</f>
        <v>21</v>
      </c>
      <c r="T116" s="28">
        <f t="shared" si="23"/>
        <v>7.0000000000000001E-3</v>
      </c>
      <c r="U116" s="28">
        <f>R116/$Q$233</f>
        <v>2.1000000000000001E-2</v>
      </c>
      <c r="V116" s="36"/>
      <c r="W116" s="25" t="s">
        <v>54</v>
      </c>
      <c r="X116" s="52">
        <f t="shared" ref="X116:X121" si="35">$Y$3+$X$8*$Y$6</f>
        <v>-1.6468699218760152E-3</v>
      </c>
      <c r="Y116" s="45">
        <f t="shared" ref="Y116:Y121" si="36">T116</f>
        <v>7.0000000000000001E-3</v>
      </c>
      <c r="Z116" s="52">
        <f t="shared" ref="Z116:Z121" si="37">$Y$3+$Z$8*$Y$6</f>
        <v>1.2118074110357691E-2</v>
      </c>
      <c r="AB116" s="52">
        <f>$AC$3+$AB$8*$AC$6</f>
        <v>8.957743117265677E-3</v>
      </c>
      <c r="AC116" s="45">
        <f>U116</f>
        <v>2.1000000000000001E-2</v>
      </c>
      <c r="AD116" s="52">
        <f>$AC$3+$AD$8*$AC$6</f>
        <v>3.755388478971107E-2</v>
      </c>
    </row>
    <row r="117" spans="1:30" ht="15.6" thickTop="1" thickBot="1" x14ac:dyDescent="0.35">
      <c r="A117" s="25" t="s">
        <v>23</v>
      </c>
      <c r="C117" s="16">
        <v>1</v>
      </c>
      <c r="D117" s="31">
        <v>1</v>
      </c>
      <c r="E117" s="16">
        <v>1</v>
      </c>
      <c r="F117" s="31">
        <v>1</v>
      </c>
      <c r="G117" s="16">
        <v>1</v>
      </c>
      <c r="H117" s="31">
        <v>1</v>
      </c>
      <c r="I117" s="16"/>
      <c r="J117" s="31"/>
      <c r="K117" s="16">
        <v>1</v>
      </c>
      <c r="L117" s="31"/>
      <c r="M117" s="14"/>
      <c r="N117" s="16">
        <f t="shared" si="24"/>
        <v>4</v>
      </c>
      <c r="O117" s="31">
        <f t="shared" si="24"/>
        <v>3</v>
      </c>
      <c r="P117" s="15"/>
      <c r="Q117" s="21">
        <f t="shared" si="25"/>
        <v>7</v>
      </c>
      <c r="R117" s="14"/>
      <c r="T117" s="28">
        <f t="shared" si="23"/>
        <v>7.0000000000000001E-3</v>
      </c>
      <c r="U117" s="14"/>
      <c r="V117" s="14"/>
      <c r="W117" s="25" t="s">
        <v>23</v>
      </c>
      <c r="X117" s="52">
        <f t="shared" si="35"/>
        <v>-1.6468699218760152E-3</v>
      </c>
      <c r="Y117" s="45">
        <f t="shared" si="36"/>
        <v>7.0000000000000001E-3</v>
      </c>
      <c r="Z117" s="52">
        <f t="shared" si="37"/>
        <v>1.2118074110357691E-2</v>
      </c>
      <c r="AB117" s="47"/>
      <c r="AC117" s="47"/>
      <c r="AD117" s="47"/>
    </row>
    <row r="118" spans="1:30" ht="15.6" thickTop="1" thickBot="1" x14ac:dyDescent="0.35">
      <c r="A118" s="26" t="s">
        <v>24</v>
      </c>
      <c r="B118" s="5"/>
      <c r="C118" s="10"/>
      <c r="D118" s="29">
        <v>2</v>
      </c>
      <c r="E118" s="10"/>
      <c r="F118" s="29"/>
      <c r="G118" s="10"/>
      <c r="H118" s="29"/>
      <c r="I118" s="10">
        <v>2</v>
      </c>
      <c r="J118" s="29"/>
      <c r="K118" s="10">
        <v>1</v>
      </c>
      <c r="L118" s="29">
        <v>2</v>
      </c>
      <c r="M118" s="11"/>
      <c r="N118" s="10">
        <f t="shared" si="24"/>
        <v>3</v>
      </c>
      <c r="O118" s="29">
        <f t="shared" si="24"/>
        <v>4</v>
      </c>
      <c r="P118" s="12"/>
      <c r="Q118" s="21">
        <f t="shared" si="25"/>
        <v>7</v>
      </c>
      <c r="R118" s="11"/>
      <c r="T118" s="28">
        <f t="shared" si="23"/>
        <v>7.0000000000000001E-3</v>
      </c>
      <c r="U118" s="11"/>
      <c r="V118" s="43"/>
      <c r="W118" s="26" t="s">
        <v>24</v>
      </c>
      <c r="X118" s="52">
        <f t="shared" si="35"/>
        <v>-1.6468699218760152E-3</v>
      </c>
      <c r="Y118" s="45">
        <f t="shared" si="36"/>
        <v>7.0000000000000001E-3</v>
      </c>
      <c r="Z118" s="52">
        <f t="shared" si="37"/>
        <v>1.2118074110357691E-2</v>
      </c>
      <c r="AB118" s="47"/>
      <c r="AC118" s="47"/>
      <c r="AD118" s="47"/>
    </row>
    <row r="119" spans="1:30" ht="15.6" thickTop="1" thickBot="1" x14ac:dyDescent="0.35">
      <c r="A119" s="23" t="s">
        <v>55</v>
      </c>
      <c r="C119" s="13">
        <v>1</v>
      </c>
      <c r="D119" s="30"/>
      <c r="E119" s="13"/>
      <c r="F119" s="30">
        <v>1</v>
      </c>
      <c r="G119" s="13">
        <v>1</v>
      </c>
      <c r="H119" s="30">
        <v>1</v>
      </c>
      <c r="I119" s="13">
        <v>2</v>
      </c>
      <c r="J119" s="30">
        <v>1</v>
      </c>
      <c r="K119" s="13">
        <v>1</v>
      </c>
      <c r="L119" s="30"/>
      <c r="M119" s="14"/>
      <c r="N119" s="13">
        <f t="shared" si="24"/>
        <v>5</v>
      </c>
      <c r="O119" s="30">
        <f t="shared" si="24"/>
        <v>3</v>
      </c>
      <c r="P119" s="15"/>
      <c r="Q119" s="21">
        <f t="shared" si="25"/>
        <v>8</v>
      </c>
      <c r="R119" s="21">
        <f>SUM(Q119:Q121)</f>
        <v>16</v>
      </c>
      <c r="T119" s="28">
        <f t="shared" si="23"/>
        <v>8.0000000000000002E-3</v>
      </c>
      <c r="U119" s="28">
        <f>R119/$Q$233</f>
        <v>1.6E-2</v>
      </c>
      <c r="V119" s="36"/>
      <c r="W119" s="23" t="s">
        <v>55</v>
      </c>
      <c r="X119" s="52">
        <f t="shared" si="35"/>
        <v>-1.6468699218760152E-3</v>
      </c>
      <c r="Y119" s="45">
        <f t="shared" si="36"/>
        <v>8.0000000000000002E-3</v>
      </c>
      <c r="Z119" s="52">
        <f t="shared" si="37"/>
        <v>1.2118074110357691E-2</v>
      </c>
      <c r="AB119" s="52">
        <f>$AC$3+$AB$8*$AC$6</f>
        <v>8.957743117265677E-3</v>
      </c>
      <c r="AC119" s="45">
        <f>U119</f>
        <v>1.6E-2</v>
      </c>
      <c r="AD119" s="52">
        <f>$AC$3+$AD$8*$AC$6</f>
        <v>3.755388478971107E-2</v>
      </c>
    </row>
    <row r="120" spans="1:30" ht="15.6" thickTop="1" thickBot="1" x14ac:dyDescent="0.35">
      <c r="A120" s="23" t="s">
        <v>117</v>
      </c>
      <c r="C120" s="16"/>
      <c r="D120" s="31"/>
      <c r="E120" s="16">
        <v>1</v>
      </c>
      <c r="F120" s="31"/>
      <c r="G120" s="16">
        <v>1</v>
      </c>
      <c r="H120" s="31">
        <v>1</v>
      </c>
      <c r="I120" s="16"/>
      <c r="J120" s="31"/>
      <c r="K120" s="16">
        <v>1</v>
      </c>
      <c r="L120" s="31"/>
      <c r="M120" s="14"/>
      <c r="N120" s="16">
        <f t="shared" si="24"/>
        <v>3</v>
      </c>
      <c r="O120" s="31">
        <f t="shared" si="24"/>
        <v>1</v>
      </c>
      <c r="P120" s="15"/>
      <c r="Q120" s="21">
        <f t="shared" si="25"/>
        <v>4</v>
      </c>
      <c r="R120" s="14"/>
      <c r="T120" s="28">
        <f t="shared" si="23"/>
        <v>4.0000000000000001E-3</v>
      </c>
      <c r="U120" s="14"/>
      <c r="V120" s="14"/>
      <c r="W120" s="23" t="s">
        <v>117</v>
      </c>
      <c r="X120" s="52">
        <f t="shared" si="35"/>
        <v>-1.6468699218760152E-3</v>
      </c>
      <c r="Y120" s="45">
        <f t="shared" si="36"/>
        <v>4.0000000000000001E-3</v>
      </c>
      <c r="Z120" s="52">
        <f t="shared" si="37"/>
        <v>1.2118074110357691E-2</v>
      </c>
      <c r="AB120" s="47"/>
      <c r="AC120" s="47"/>
      <c r="AD120" s="47"/>
    </row>
    <row r="121" spans="1:30" ht="15.6" thickTop="1" thickBot="1" x14ac:dyDescent="0.35">
      <c r="A121" s="24" t="s">
        <v>25</v>
      </c>
      <c r="B121" s="5"/>
      <c r="C121" s="10"/>
      <c r="D121" s="29"/>
      <c r="E121" s="10">
        <v>1</v>
      </c>
      <c r="F121" s="29">
        <v>1</v>
      </c>
      <c r="G121" s="10"/>
      <c r="H121" s="29">
        <v>1</v>
      </c>
      <c r="I121" s="10"/>
      <c r="J121" s="29">
        <v>1</v>
      </c>
      <c r="K121" s="10"/>
      <c r="L121" s="29"/>
      <c r="M121" s="11"/>
      <c r="N121" s="10">
        <f t="shared" si="24"/>
        <v>1</v>
      </c>
      <c r="O121" s="29">
        <f t="shared" si="24"/>
        <v>3</v>
      </c>
      <c r="P121" s="12"/>
      <c r="Q121" s="21">
        <f t="shared" si="25"/>
        <v>4</v>
      </c>
      <c r="R121" s="14"/>
      <c r="T121" s="28">
        <f t="shared" si="23"/>
        <v>4.0000000000000001E-3</v>
      </c>
      <c r="U121" s="14"/>
      <c r="V121" s="14"/>
      <c r="W121" s="24" t="s">
        <v>25</v>
      </c>
      <c r="X121" s="52">
        <f t="shared" si="35"/>
        <v>-1.6468699218760152E-3</v>
      </c>
      <c r="Y121" s="45">
        <f t="shared" si="36"/>
        <v>4.0000000000000001E-3</v>
      </c>
      <c r="Z121" s="52">
        <f t="shared" si="37"/>
        <v>1.2118074110357691E-2</v>
      </c>
      <c r="AB121" s="47"/>
      <c r="AC121" s="47"/>
      <c r="AD121" s="47"/>
    </row>
    <row r="122" spans="1:30" ht="15.6" thickTop="1" thickBot="1" x14ac:dyDescent="0.35">
      <c r="A122" s="7" t="s">
        <v>233</v>
      </c>
      <c r="B122" s="8" t="s">
        <v>500</v>
      </c>
      <c r="C122" s="17"/>
      <c r="D122" s="32"/>
      <c r="E122" s="17"/>
      <c r="F122" s="32"/>
      <c r="G122" s="17"/>
      <c r="H122" s="32"/>
      <c r="I122" s="17"/>
      <c r="J122" s="32"/>
      <c r="K122" s="17"/>
      <c r="L122" s="32"/>
      <c r="M122" s="18"/>
      <c r="N122" s="17">
        <f t="shared" si="24"/>
        <v>0</v>
      </c>
      <c r="O122" s="32">
        <f t="shared" si="24"/>
        <v>0</v>
      </c>
      <c r="P122" s="19"/>
      <c r="Q122" s="21">
        <f t="shared" si="25"/>
        <v>0</v>
      </c>
      <c r="R122" s="14"/>
      <c r="T122" s="28"/>
      <c r="U122" s="14"/>
      <c r="V122" s="14"/>
      <c r="W122" s="7" t="s">
        <v>233</v>
      </c>
      <c r="X122" s="47"/>
      <c r="Z122" s="47"/>
      <c r="AB122" s="47"/>
      <c r="AC122" s="47"/>
      <c r="AD122" s="47"/>
    </row>
    <row r="123" spans="1:30" ht="15.6" thickTop="1" thickBot="1" x14ac:dyDescent="0.35">
      <c r="A123" s="7" t="s">
        <v>214</v>
      </c>
      <c r="B123" s="8" t="s">
        <v>500</v>
      </c>
      <c r="C123" s="17"/>
      <c r="D123" s="32"/>
      <c r="E123" s="17"/>
      <c r="F123" s="32"/>
      <c r="G123" s="17"/>
      <c r="H123" s="32"/>
      <c r="I123" s="17"/>
      <c r="J123" s="32"/>
      <c r="K123" s="17"/>
      <c r="L123" s="32"/>
      <c r="M123" s="18"/>
      <c r="N123" s="17">
        <f t="shared" si="24"/>
        <v>0</v>
      </c>
      <c r="O123" s="32">
        <f t="shared" si="24"/>
        <v>0</v>
      </c>
      <c r="P123" s="19"/>
      <c r="Q123" s="21">
        <f t="shared" si="25"/>
        <v>0</v>
      </c>
      <c r="R123" s="14"/>
      <c r="T123" s="28"/>
      <c r="U123" s="14"/>
      <c r="V123" s="14"/>
      <c r="W123" s="7" t="s">
        <v>214</v>
      </c>
      <c r="X123" s="47"/>
      <c r="Z123" s="47"/>
      <c r="AB123" s="47"/>
      <c r="AC123" s="47"/>
      <c r="AD123" s="47"/>
    </row>
    <row r="124" spans="1:30" ht="15.6" thickTop="1" thickBot="1" x14ac:dyDescent="0.35">
      <c r="A124" s="1" t="s">
        <v>26</v>
      </c>
      <c r="C124" s="13"/>
      <c r="D124" s="30"/>
      <c r="E124" s="13"/>
      <c r="F124" s="30"/>
      <c r="G124" s="13"/>
      <c r="H124" s="30"/>
      <c r="I124" s="13">
        <v>1</v>
      </c>
      <c r="J124" s="30">
        <v>1</v>
      </c>
      <c r="K124" s="13">
        <v>2</v>
      </c>
      <c r="L124" s="30">
        <v>1</v>
      </c>
      <c r="M124" s="14"/>
      <c r="N124" s="13">
        <f t="shared" si="24"/>
        <v>3</v>
      </c>
      <c r="O124" s="30">
        <f t="shared" si="24"/>
        <v>2</v>
      </c>
      <c r="P124" s="15"/>
      <c r="Q124" s="21">
        <f t="shared" si="25"/>
        <v>5</v>
      </c>
      <c r="R124" s="21">
        <f>SUM(Q124:Q129)</f>
        <v>20</v>
      </c>
      <c r="T124" s="28">
        <f t="shared" si="23"/>
        <v>5.0000000000000001E-3</v>
      </c>
      <c r="U124" s="28">
        <f>R124/$Q$233</f>
        <v>0.02</v>
      </c>
      <c r="V124" s="36"/>
      <c r="W124" s="47" t="s">
        <v>26</v>
      </c>
      <c r="X124" s="52">
        <f t="shared" ref="X124:X133" si="38">$Y$3+$X$8*$Y$6</f>
        <v>-1.6468699218760152E-3</v>
      </c>
      <c r="Y124" s="45">
        <f t="shared" ref="Y124:Y133" si="39">T124</f>
        <v>5.0000000000000001E-3</v>
      </c>
      <c r="Z124" s="52">
        <f t="shared" ref="Z124:Z133" si="40">$Y$3+$Z$8*$Y$6</f>
        <v>1.2118074110357691E-2</v>
      </c>
      <c r="AB124" s="52">
        <f>$AC$3+$AB$8*$AC$6</f>
        <v>8.957743117265677E-3</v>
      </c>
      <c r="AC124" s="45">
        <f>U124</f>
        <v>0.02</v>
      </c>
      <c r="AD124" s="52">
        <f>$AC$3+$AD$8*$AC$6</f>
        <v>3.755388478971107E-2</v>
      </c>
    </row>
    <row r="125" spans="1:30" ht="15.6" thickTop="1" thickBot="1" x14ac:dyDescent="0.35">
      <c r="A125" s="1" t="s">
        <v>118</v>
      </c>
      <c r="C125" s="16"/>
      <c r="D125" s="31"/>
      <c r="E125" s="16"/>
      <c r="F125" s="31"/>
      <c r="G125" s="16"/>
      <c r="H125" s="31"/>
      <c r="I125" s="16"/>
      <c r="J125" s="31">
        <v>1</v>
      </c>
      <c r="K125" s="16">
        <v>1</v>
      </c>
      <c r="L125" s="31"/>
      <c r="M125" s="14"/>
      <c r="N125" s="16">
        <f t="shared" si="24"/>
        <v>1</v>
      </c>
      <c r="O125" s="31">
        <f t="shared" si="24"/>
        <v>1</v>
      </c>
      <c r="P125" s="15"/>
      <c r="Q125" s="21">
        <f t="shared" si="25"/>
        <v>2</v>
      </c>
      <c r="R125" s="14"/>
      <c r="T125" s="28">
        <f t="shared" si="23"/>
        <v>2E-3</v>
      </c>
      <c r="U125" s="14"/>
      <c r="V125" s="14"/>
      <c r="W125" s="47" t="s">
        <v>118</v>
      </c>
      <c r="X125" s="52">
        <f t="shared" si="38"/>
        <v>-1.6468699218760152E-3</v>
      </c>
      <c r="Y125" s="45">
        <f t="shared" si="39"/>
        <v>2E-3</v>
      </c>
      <c r="Z125" s="52">
        <f t="shared" si="40"/>
        <v>1.2118074110357691E-2</v>
      </c>
      <c r="AB125" s="47"/>
      <c r="AC125" s="47"/>
      <c r="AD125" s="47"/>
    </row>
    <row r="126" spans="1:30" ht="15.6" thickTop="1" thickBot="1" x14ac:dyDescent="0.35">
      <c r="A126" s="1" t="s">
        <v>122</v>
      </c>
      <c r="C126" s="16">
        <v>1</v>
      </c>
      <c r="D126" s="31"/>
      <c r="E126" s="16"/>
      <c r="F126" s="31"/>
      <c r="G126" s="16"/>
      <c r="H126" s="31"/>
      <c r="I126" s="16">
        <v>1</v>
      </c>
      <c r="J126" s="31"/>
      <c r="K126" s="16"/>
      <c r="L126" s="31"/>
      <c r="M126" s="14"/>
      <c r="N126" s="16">
        <f t="shared" si="24"/>
        <v>2</v>
      </c>
      <c r="O126" s="31">
        <f t="shared" si="24"/>
        <v>0</v>
      </c>
      <c r="P126" s="15"/>
      <c r="Q126" s="21">
        <f t="shared" si="25"/>
        <v>2</v>
      </c>
      <c r="R126" s="14"/>
      <c r="T126" s="28">
        <f t="shared" si="23"/>
        <v>2E-3</v>
      </c>
      <c r="U126" s="14"/>
      <c r="V126" s="14"/>
      <c r="W126" s="47" t="s">
        <v>122</v>
      </c>
      <c r="X126" s="52">
        <f t="shared" si="38"/>
        <v>-1.6468699218760152E-3</v>
      </c>
      <c r="Y126" s="45">
        <f t="shared" si="39"/>
        <v>2E-3</v>
      </c>
      <c r="Z126" s="52">
        <f t="shared" si="40"/>
        <v>1.2118074110357691E-2</v>
      </c>
      <c r="AB126" s="47"/>
      <c r="AC126" s="47"/>
      <c r="AD126" s="47"/>
    </row>
    <row r="127" spans="1:30" ht="15.6" thickTop="1" thickBot="1" x14ac:dyDescent="0.35">
      <c r="A127" s="1" t="s">
        <v>119</v>
      </c>
      <c r="C127" s="16">
        <v>1</v>
      </c>
      <c r="D127" s="31"/>
      <c r="E127" s="16"/>
      <c r="F127" s="31">
        <v>1</v>
      </c>
      <c r="G127" s="16">
        <v>2</v>
      </c>
      <c r="H127" s="31"/>
      <c r="I127" s="16"/>
      <c r="J127" s="31"/>
      <c r="K127" s="16"/>
      <c r="L127" s="31"/>
      <c r="M127" s="14"/>
      <c r="N127" s="16">
        <f t="shared" si="24"/>
        <v>3</v>
      </c>
      <c r="O127" s="31">
        <f t="shared" si="24"/>
        <v>1</v>
      </c>
      <c r="P127" s="15"/>
      <c r="Q127" s="21">
        <f t="shared" si="25"/>
        <v>4</v>
      </c>
      <c r="R127" s="14"/>
      <c r="T127" s="28">
        <f t="shared" si="23"/>
        <v>4.0000000000000001E-3</v>
      </c>
      <c r="U127" s="14"/>
      <c r="V127" s="14"/>
      <c r="W127" s="47" t="s">
        <v>119</v>
      </c>
      <c r="X127" s="52">
        <f t="shared" si="38"/>
        <v>-1.6468699218760152E-3</v>
      </c>
      <c r="Y127" s="45">
        <f t="shared" si="39"/>
        <v>4.0000000000000001E-3</v>
      </c>
      <c r="Z127" s="52">
        <f t="shared" si="40"/>
        <v>1.2118074110357691E-2</v>
      </c>
      <c r="AB127" s="47"/>
      <c r="AC127" s="47"/>
      <c r="AD127" s="47"/>
    </row>
    <row r="128" spans="1:30" ht="15.6" thickTop="1" thickBot="1" x14ac:dyDescent="0.35">
      <c r="A128" s="1" t="s">
        <v>120</v>
      </c>
      <c r="C128" s="16"/>
      <c r="D128" s="31">
        <v>1</v>
      </c>
      <c r="E128" s="16"/>
      <c r="F128" s="31"/>
      <c r="G128" s="16">
        <v>1</v>
      </c>
      <c r="H128" s="31"/>
      <c r="I128" s="16"/>
      <c r="J128" s="31"/>
      <c r="K128" s="16"/>
      <c r="L128" s="31">
        <v>1</v>
      </c>
      <c r="M128" s="14"/>
      <c r="N128" s="16">
        <f t="shared" si="24"/>
        <v>1</v>
      </c>
      <c r="O128" s="31">
        <f t="shared" si="24"/>
        <v>2</v>
      </c>
      <c r="P128" s="15"/>
      <c r="Q128" s="21">
        <f t="shared" si="25"/>
        <v>3</v>
      </c>
      <c r="R128" s="14"/>
      <c r="T128" s="28">
        <f t="shared" si="23"/>
        <v>3.0000000000000001E-3</v>
      </c>
      <c r="U128" s="14"/>
      <c r="V128" s="14"/>
      <c r="W128" s="47" t="s">
        <v>120</v>
      </c>
      <c r="X128" s="52">
        <f t="shared" si="38"/>
        <v>-1.6468699218760152E-3</v>
      </c>
      <c r="Y128" s="45">
        <f t="shared" si="39"/>
        <v>3.0000000000000001E-3</v>
      </c>
      <c r="Z128" s="52">
        <f t="shared" si="40"/>
        <v>1.2118074110357691E-2</v>
      </c>
      <c r="AB128" s="47"/>
      <c r="AC128" s="47"/>
      <c r="AD128" s="47"/>
    </row>
    <row r="129" spans="1:30" ht="15.6" thickTop="1" thickBot="1" x14ac:dyDescent="0.35">
      <c r="A129" s="6" t="s">
        <v>121</v>
      </c>
      <c r="B129" s="5"/>
      <c r="C129" s="10"/>
      <c r="D129" s="29">
        <v>1</v>
      </c>
      <c r="E129" s="10"/>
      <c r="F129" s="29">
        <v>1</v>
      </c>
      <c r="G129" s="10"/>
      <c r="H129" s="29">
        <v>1</v>
      </c>
      <c r="I129" s="10"/>
      <c r="J129" s="29">
        <v>1</v>
      </c>
      <c r="K129" s="10"/>
      <c r="L129" s="29"/>
      <c r="M129" s="11"/>
      <c r="N129" s="10">
        <f t="shared" si="24"/>
        <v>0</v>
      </c>
      <c r="O129" s="29">
        <f t="shared" si="24"/>
        <v>4</v>
      </c>
      <c r="P129" s="12"/>
      <c r="Q129" s="21">
        <f t="shared" si="25"/>
        <v>4</v>
      </c>
      <c r="R129" s="11"/>
      <c r="T129" s="28">
        <f t="shared" si="23"/>
        <v>4.0000000000000001E-3</v>
      </c>
      <c r="U129" s="11"/>
      <c r="V129" s="43"/>
      <c r="W129" s="53" t="s">
        <v>121</v>
      </c>
      <c r="X129" s="52">
        <f t="shared" si="38"/>
        <v>-1.6468699218760152E-3</v>
      </c>
      <c r="Y129" s="45">
        <f t="shared" si="39"/>
        <v>4.0000000000000001E-3</v>
      </c>
      <c r="Z129" s="52">
        <f t="shared" si="40"/>
        <v>1.2118074110357691E-2</v>
      </c>
      <c r="AB129" s="47"/>
      <c r="AC129" s="47"/>
      <c r="AD129" s="47"/>
    </row>
    <row r="130" spans="1:30" ht="15.6" thickTop="1" thickBot="1" x14ac:dyDescent="0.35">
      <c r="A130" s="1" t="s">
        <v>27</v>
      </c>
      <c r="C130" s="13">
        <v>2</v>
      </c>
      <c r="D130" s="30"/>
      <c r="E130" s="13">
        <v>1</v>
      </c>
      <c r="F130" s="30"/>
      <c r="G130" s="13">
        <v>2</v>
      </c>
      <c r="H130" s="30">
        <v>1</v>
      </c>
      <c r="I130" s="13">
        <v>1</v>
      </c>
      <c r="J130" s="30"/>
      <c r="K130" s="13"/>
      <c r="L130" s="30">
        <v>1</v>
      </c>
      <c r="M130" s="14"/>
      <c r="N130" s="13">
        <f t="shared" si="24"/>
        <v>6</v>
      </c>
      <c r="O130" s="30">
        <f t="shared" si="24"/>
        <v>2</v>
      </c>
      <c r="P130" s="15"/>
      <c r="Q130" s="21">
        <f t="shared" si="25"/>
        <v>8</v>
      </c>
      <c r="R130" s="21">
        <f>SUM(Q130:Q133)</f>
        <v>27</v>
      </c>
      <c r="T130" s="28">
        <f t="shared" si="23"/>
        <v>8.0000000000000002E-3</v>
      </c>
      <c r="U130" s="28">
        <f>R130/$Q$233</f>
        <v>2.7E-2</v>
      </c>
      <c r="V130" s="36"/>
      <c r="W130" s="47" t="s">
        <v>27</v>
      </c>
      <c r="X130" s="52">
        <f t="shared" si="38"/>
        <v>-1.6468699218760152E-3</v>
      </c>
      <c r="Y130" s="45">
        <f t="shared" si="39"/>
        <v>8.0000000000000002E-3</v>
      </c>
      <c r="Z130" s="52">
        <f t="shared" si="40"/>
        <v>1.2118074110357691E-2</v>
      </c>
      <c r="AB130" s="52">
        <f>$AC$3+$AB$8*$AC$6</f>
        <v>8.957743117265677E-3</v>
      </c>
      <c r="AC130" s="45">
        <f>U130</f>
        <v>2.7E-2</v>
      </c>
      <c r="AD130" s="52">
        <f>$AC$3+$AD$8*$AC$6</f>
        <v>3.755388478971107E-2</v>
      </c>
    </row>
    <row r="131" spans="1:30" ht="15.6" thickTop="1" thickBot="1" x14ac:dyDescent="0.35">
      <c r="A131" s="1" t="s">
        <v>123</v>
      </c>
      <c r="C131" s="16"/>
      <c r="D131" s="31"/>
      <c r="E131" s="16">
        <v>1</v>
      </c>
      <c r="F131" s="31">
        <v>1</v>
      </c>
      <c r="G131" s="16">
        <v>1</v>
      </c>
      <c r="H131" s="31"/>
      <c r="I131" s="16">
        <v>1</v>
      </c>
      <c r="J131" s="31">
        <v>1</v>
      </c>
      <c r="K131" s="16">
        <v>1</v>
      </c>
      <c r="L131" s="31"/>
      <c r="M131" s="14"/>
      <c r="N131" s="16">
        <f t="shared" si="24"/>
        <v>4</v>
      </c>
      <c r="O131" s="31">
        <f t="shared" si="24"/>
        <v>2</v>
      </c>
      <c r="P131" s="15"/>
      <c r="Q131" s="21">
        <f t="shared" si="25"/>
        <v>6</v>
      </c>
      <c r="R131" s="14"/>
      <c r="T131" s="28">
        <f t="shared" si="23"/>
        <v>6.0000000000000001E-3</v>
      </c>
      <c r="U131" s="14"/>
      <c r="V131" s="14"/>
      <c r="W131" s="47" t="s">
        <v>123</v>
      </c>
      <c r="X131" s="52">
        <f t="shared" si="38"/>
        <v>-1.6468699218760152E-3</v>
      </c>
      <c r="Y131" s="45">
        <f t="shared" si="39"/>
        <v>6.0000000000000001E-3</v>
      </c>
      <c r="Z131" s="52">
        <f t="shared" si="40"/>
        <v>1.2118074110357691E-2</v>
      </c>
      <c r="AB131" s="47"/>
      <c r="AC131" s="47"/>
      <c r="AD131" s="47"/>
    </row>
    <row r="132" spans="1:30" ht="15.6" thickTop="1" thickBot="1" x14ac:dyDescent="0.35">
      <c r="A132" s="1" t="s">
        <v>124</v>
      </c>
      <c r="C132" s="16"/>
      <c r="D132" s="31"/>
      <c r="E132" s="16">
        <v>1</v>
      </c>
      <c r="F132" s="31"/>
      <c r="G132" s="16"/>
      <c r="H132" s="31">
        <v>2</v>
      </c>
      <c r="I132" s="16"/>
      <c r="J132" s="31"/>
      <c r="K132" s="16">
        <v>1</v>
      </c>
      <c r="L132" s="31"/>
      <c r="M132" s="14"/>
      <c r="N132" s="16">
        <f t="shared" si="24"/>
        <v>2</v>
      </c>
      <c r="O132" s="31">
        <f t="shared" si="24"/>
        <v>2</v>
      </c>
      <c r="P132" s="15"/>
      <c r="Q132" s="21">
        <f t="shared" si="25"/>
        <v>4</v>
      </c>
      <c r="R132" s="14"/>
      <c r="T132" s="28">
        <f t="shared" si="23"/>
        <v>4.0000000000000001E-3</v>
      </c>
      <c r="U132" s="14"/>
      <c r="V132" s="14"/>
      <c r="W132" s="47" t="s">
        <v>124</v>
      </c>
      <c r="X132" s="52">
        <f t="shared" si="38"/>
        <v>-1.6468699218760152E-3</v>
      </c>
      <c r="Y132" s="45">
        <f t="shared" si="39"/>
        <v>4.0000000000000001E-3</v>
      </c>
      <c r="Z132" s="52">
        <f t="shared" si="40"/>
        <v>1.2118074110357691E-2</v>
      </c>
      <c r="AB132" s="47"/>
      <c r="AC132" s="47"/>
      <c r="AD132" s="47"/>
    </row>
    <row r="133" spans="1:30" ht="15.6" thickTop="1" thickBot="1" x14ac:dyDescent="0.35">
      <c r="A133" s="6" t="s">
        <v>125</v>
      </c>
      <c r="B133" s="5"/>
      <c r="C133" s="10">
        <v>2</v>
      </c>
      <c r="D133" s="29"/>
      <c r="E133" s="10">
        <v>1</v>
      </c>
      <c r="F133" s="29">
        <v>1</v>
      </c>
      <c r="G133" s="10"/>
      <c r="H133" s="29"/>
      <c r="I133" s="10">
        <v>1</v>
      </c>
      <c r="J133" s="29"/>
      <c r="K133" s="10">
        <v>1</v>
      </c>
      <c r="L133" s="29">
        <v>3</v>
      </c>
      <c r="M133" s="11"/>
      <c r="N133" s="10">
        <f t="shared" si="24"/>
        <v>5</v>
      </c>
      <c r="O133" s="29">
        <f t="shared" si="24"/>
        <v>4</v>
      </c>
      <c r="P133" s="12"/>
      <c r="Q133" s="21">
        <f t="shared" si="25"/>
        <v>9</v>
      </c>
      <c r="R133" s="14"/>
      <c r="T133" s="28">
        <f t="shared" si="23"/>
        <v>8.9999999999999993E-3</v>
      </c>
      <c r="U133" s="14"/>
      <c r="V133" s="14"/>
      <c r="W133" s="53" t="s">
        <v>125</v>
      </c>
      <c r="X133" s="52">
        <f t="shared" si="38"/>
        <v>-1.6468699218760152E-3</v>
      </c>
      <c r="Y133" s="45">
        <f t="shared" si="39"/>
        <v>8.9999999999999993E-3</v>
      </c>
      <c r="Z133" s="52">
        <f t="shared" si="40"/>
        <v>1.2118074110357691E-2</v>
      </c>
      <c r="AB133" s="47"/>
      <c r="AC133" s="47"/>
      <c r="AD133" s="47"/>
    </row>
    <row r="134" spans="1:30" ht="15.6" thickTop="1" thickBot="1" x14ac:dyDescent="0.35">
      <c r="A134" s="7" t="s">
        <v>218</v>
      </c>
      <c r="B134" s="8" t="s">
        <v>500</v>
      </c>
      <c r="C134" s="17"/>
      <c r="D134" s="32"/>
      <c r="E134" s="17"/>
      <c r="F134" s="32"/>
      <c r="G134" s="17"/>
      <c r="H134" s="32"/>
      <c r="I134" s="17"/>
      <c r="J134" s="32"/>
      <c r="K134" s="17"/>
      <c r="L134" s="32"/>
      <c r="M134" s="18"/>
      <c r="N134" s="17">
        <f t="shared" si="24"/>
        <v>0</v>
      </c>
      <c r="O134" s="32">
        <f t="shared" si="24"/>
        <v>0</v>
      </c>
      <c r="P134" s="19"/>
      <c r="Q134" s="21">
        <f t="shared" si="25"/>
        <v>0</v>
      </c>
      <c r="R134" s="14"/>
      <c r="T134" s="28"/>
      <c r="U134" s="14"/>
      <c r="V134" s="14"/>
      <c r="W134" s="7" t="s">
        <v>218</v>
      </c>
      <c r="X134" s="47"/>
      <c r="Z134" s="47"/>
      <c r="AB134" s="47"/>
      <c r="AC134" s="47"/>
      <c r="AD134" s="47"/>
    </row>
    <row r="135" spans="1:30" ht="15.6" thickTop="1" thickBot="1" x14ac:dyDescent="0.35">
      <c r="A135" s="1" t="s">
        <v>126</v>
      </c>
      <c r="C135" s="13"/>
      <c r="D135" s="30"/>
      <c r="E135" s="13">
        <v>2</v>
      </c>
      <c r="F135" s="30"/>
      <c r="G135" s="13"/>
      <c r="H135" s="30"/>
      <c r="I135" s="13">
        <v>2</v>
      </c>
      <c r="J135" s="30"/>
      <c r="K135" s="13"/>
      <c r="L135" s="30">
        <v>1</v>
      </c>
      <c r="M135" s="14"/>
      <c r="N135" s="13">
        <f t="shared" si="24"/>
        <v>4</v>
      </c>
      <c r="O135" s="30">
        <f t="shared" si="24"/>
        <v>1</v>
      </c>
      <c r="P135" s="15"/>
      <c r="Q135" s="21">
        <f t="shared" si="25"/>
        <v>5</v>
      </c>
      <c r="R135" s="21">
        <f>SUM(Q135:Q140)</f>
        <v>20</v>
      </c>
      <c r="T135" s="28">
        <f t="shared" si="23"/>
        <v>5.0000000000000001E-3</v>
      </c>
      <c r="U135" s="28">
        <f>R135/$Q$233</f>
        <v>0.02</v>
      </c>
      <c r="V135" s="36"/>
      <c r="W135" s="47" t="s">
        <v>126</v>
      </c>
      <c r="X135" s="52">
        <f t="shared" ref="X135:X140" si="41">$Y$3+$X$8*$Y$6</f>
        <v>-1.6468699218760152E-3</v>
      </c>
      <c r="Y135" s="45">
        <f t="shared" ref="Y135:Y140" si="42">T135</f>
        <v>5.0000000000000001E-3</v>
      </c>
      <c r="Z135" s="52">
        <f t="shared" ref="Z135:Z140" si="43">$Y$3+$Z$8*$Y$6</f>
        <v>1.2118074110357691E-2</v>
      </c>
      <c r="AB135" s="52">
        <f>$AC$3+$AB$8*$AC$6</f>
        <v>8.957743117265677E-3</v>
      </c>
      <c r="AC135" s="45">
        <f>U135</f>
        <v>0.02</v>
      </c>
      <c r="AD135" s="52">
        <f>$AC$3+$AD$8*$AC$6</f>
        <v>3.755388478971107E-2</v>
      </c>
    </row>
    <row r="136" spans="1:30" ht="15.6" thickTop="1" thickBot="1" x14ac:dyDescent="0.35">
      <c r="A136" s="1" t="s">
        <v>127</v>
      </c>
      <c r="C136" s="16"/>
      <c r="D136" s="31">
        <v>1</v>
      </c>
      <c r="E136" s="16"/>
      <c r="F136" s="31">
        <v>2</v>
      </c>
      <c r="G136" s="16"/>
      <c r="H136" s="31"/>
      <c r="I136" s="16"/>
      <c r="J136" s="31">
        <v>1</v>
      </c>
      <c r="K136" s="16"/>
      <c r="L136" s="31"/>
      <c r="M136" s="14"/>
      <c r="N136" s="16">
        <f t="shared" si="24"/>
        <v>0</v>
      </c>
      <c r="O136" s="31">
        <f t="shared" si="24"/>
        <v>4</v>
      </c>
      <c r="P136" s="15"/>
      <c r="Q136" s="21">
        <f t="shared" si="25"/>
        <v>4</v>
      </c>
      <c r="R136" s="14"/>
      <c r="T136" s="28">
        <f t="shared" si="23"/>
        <v>4.0000000000000001E-3</v>
      </c>
      <c r="U136" s="14"/>
      <c r="V136" s="14"/>
      <c r="W136" s="47" t="s">
        <v>127</v>
      </c>
      <c r="X136" s="52">
        <f t="shared" si="41"/>
        <v>-1.6468699218760152E-3</v>
      </c>
      <c r="Y136" s="45">
        <f t="shared" si="42"/>
        <v>4.0000000000000001E-3</v>
      </c>
      <c r="Z136" s="52">
        <f t="shared" si="43"/>
        <v>1.2118074110357691E-2</v>
      </c>
      <c r="AB136" s="47"/>
      <c r="AC136" s="47"/>
      <c r="AD136" s="47"/>
    </row>
    <row r="137" spans="1:30" ht="15.6" thickTop="1" thickBot="1" x14ac:dyDescent="0.35">
      <c r="A137" s="1" t="s">
        <v>28</v>
      </c>
      <c r="C137" s="16"/>
      <c r="D137" s="31">
        <v>1</v>
      </c>
      <c r="E137" s="16"/>
      <c r="F137" s="31">
        <v>1</v>
      </c>
      <c r="G137" s="16"/>
      <c r="H137" s="31"/>
      <c r="I137" s="16"/>
      <c r="J137" s="31"/>
      <c r="K137" s="16"/>
      <c r="L137" s="31"/>
      <c r="M137" s="14"/>
      <c r="N137" s="16">
        <f t="shared" si="24"/>
        <v>0</v>
      </c>
      <c r="O137" s="31">
        <f t="shared" si="24"/>
        <v>2</v>
      </c>
      <c r="P137" s="15"/>
      <c r="Q137" s="21">
        <f t="shared" si="25"/>
        <v>2</v>
      </c>
      <c r="R137" s="14"/>
      <c r="T137" s="28">
        <f t="shared" si="23"/>
        <v>2E-3</v>
      </c>
      <c r="U137" s="14"/>
      <c r="V137" s="14"/>
      <c r="W137" s="47" t="s">
        <v>28</v>
      </c>
      <c r="X137" s="52">
        <f t="shared" si="41"/>
        <v>-1.6468699218760152E-3</v>
      </c>
      <c r="Y137" s="45">
        <f t="shared" si="42"/>
        <v>2E-3</v>
      </c>
      <c r="Z137" s="52">
        <f t="shared" si="43"/>
        <v>1.2118074110357691E-2</v>
      </c>
      <c r="AB137" s="47"/>
      <c r="AC137" s="47"/>
      <c r="AD137" s="47"/>
    </row>
    <row r="138" spans="1:30" ht="15.6" thickTop="1" thickBot="1" x14ac:dyDescent="0.35">
      <c r="A138" s="1" t="s">
        <v>128</v>
      </c>
      <c r="C138" s="16"/>
      <c r="D138" s="31">
        <v>1</v>
      </c>
      <c r="E138" s="16">
        <v>1</v>
      </c>
      <c r="F138" s="31">
        <v>1</v>
      </c>
      <c r="G138" s="16"/>
      <c r="H138" s="31"/>
      <c r="I138" s="16"/>
      <c r="J138" s="31">
        <v>1</v>
      </c>
      <c r="K138" s="16">
        <v>1</v>
      </c>
      <c r="L138" s="31"/>
      <c r="M138" s="14"/>
      <c r="N138" s="16">
        <f t="shared" si="24"/>
        <v>2</v>
      </c>
      <c r="O138" s="31">
        <f t="shared" si="24"/>
        <v>3</v>
      </c>
      <c r="P138" s="15"/>
      <c r="Q138" s="21">
        <f t="shared" si="25"/>
        <v>5</v>
      </c>
      <c r="R138" s="14"/>
      <c r="T138" s="28">
        <f t="shared" ref="T138:T201" si="44">Q138/$Q$233</f>
        <v>5.0000000000000001E-3</v>
      </c>
      <c r="U138" s="14"/>
      <c r="V138" s="14"/>
      <c r="W138" s="47" t="s">
        <v>128</v>
      </c>
      <c r="X138" s="52">
        <f t="shared" si="41"/>
        <v>-1.6468699218760152E-3</v>
      </c>
      <c r="Y138" s="45">
        <f t="shared" si="42"/>
        <v>5.0000000000000001E-3</v>
      </c>
      <c r="Z138" s="52">
        <f t="shared" si="43"/>
        <v>1.2118074110357691E-2</v>
      </c>
      <c r="AB138" s="47"/>
      <c r="AC138" s="47"/>
      <c r="AD138" s="47"/>
    </row>
    <row r="139" spans="1:30" ht="15.6" thickTop="1" thickBot="1" x14ac:dyDescent="0.35">
      <c r="A139" s="1" t="s">
        <v>129</v>
      </c>
      <c r="C139" s="16"/>
      <c r="D139" s="31">
        <v>1</v>
      </c>
      <c r="E139" s="16"/>
      <c r="F139" s="31"/>
      <c r="G139" s="16"/>
      <c r="H139" s="31"/>
      <c r="I139" s="16"/>
      <c r="J139" s="31">
        <v>1</v>
      </c>
      <c r="K139" s="16"/>
      <c r="L139" s="31"/>
      <c r="M139" s="14"/>
      <c r="N139" s="16">
        <f t="shared" ref="N139:O202" si="45">SUM(C139,E139,G139,I139,K139)</f>
        <v>0</v>
      </c>
      <c r="O139" s="31">
        <f t="shared" si="45"/>
        <v>2</v>
      </c>
      <c r="P139" s="15"/>
      <c r="Q139" s="21">
        <f t="shared" ref="Q139:Q202" si="46">SUM(N139,O139)</f>
        <v>2</v>
      </c>
      <c r="R139" s="14"/>
      <c r="T139" s="28">
        <f t="shared" si="44"/>
        <v>2E-3</v>
      </c>
      <c r="U139" s="14"/>
      <c r="V139" s="14"/>
      <c r="W139" s="47" t="s">
        <v>129</v>
      </c>
      <c r="X139" s="52">
        <f t="shared" si="41"/>
        <v>-1.6468699218760152E-3</v>
      </c>
      <c r="Y139" s="45">
        <f t="shared" si="42"/>
        <v>2E-3</v>
      </c>
      <c r="Z139" s="52">
        <f t="shared" si="43"/>
        <v>1.2118074110357691E-2</v>
      </c>
      <c r="AB139" s="47"/>
      <c r="AC139" s="47"/>
      <c r="AD139" s="47"/>
    </row>
    <row r="140" spans="1:30" ht="15.6" thickTop="1" thickBot="1" x14ac:dyDescent="0.35">
      <c r="A140" s="6" t="s">
        <v>130</v>
      </c>
      <c r="B140" s="5"/>
      <c r="C140" s="10">
        <v>1</v>
      </c>
      <c r="D140" s="29"/>
      <c r="E140" s="10"/>
      <c r="F140" s="29"/>
      <c r="G140" s="10"/>
      <c r="H140" s="29">
        <v>1</v>
      </c>
      <c r="I140" s="10"/>
      <c r="J140" s="29"/>
      <c r="K140" s="10"/>
      <c r="L140" s="29"/>
      <c r="M140" s="11"/>
      <c r="N140" s="10">
        <f t="shared" si="45"/>
        <v>1</v>
      </c>
      <c r="O140" s="29">
        <f t="shared" si="45"/>
        <v>1</v>
      </c>
      <c r="P140" s="12"/>
      <c r="Q140" s="21">
        <f t="shared" si="46"/>
        <v>2</v>
      </c>
      <c r="T140" s="28">
        <f t="shared" si="44"/>
        <v>2E-3</v>
      </c>
      <c r="W140" s="53" t="s">
        <v>130</v>
      </c>
      <c r="X140" s="52">
        <f t="shared" si="41"/>
        <v>-1.6468699218760152E-3</v>
      </c>
      <c r="Y140" s="45">
        <f t="shared" si="42"/>
        <v>2E-3</v>
      </c>
      <c r="Z140" s="52">
        <f t="shared" si="43"/>
        <v>1.2118074110357691E-2</v>
      </c>
      <c r="AB140" s="47"/>
      <c r="AC140" s="47"/>
      <c r="AD140" s="47"/>
    </row>
    <row r="141" spans="1:30" ht="15.6" thickTop="1" thickBot="1" x14ac:dyDescent="0.35">
      <c r="A141" s="7" t="s">
        <v>220</v>
      </c>
      <c r="B141" s="8" t="s">
        <v>500</v>
      </c>
      <c r="C141" s="17"/>
      <c r="D141" s="32"/>
      <c r="E141" s="17"/>
      <c r="F141" s="32"/>
      <c r="G141" s="17"/>
      <c r="H141" s="32"/>
      <c r="I141" s="17"/>
      <c r="J141" s="32"/>
      <c r="K141" s="17"/>
      <c r="L141" s="32"/>
      <c r="M141" s="18"/>
      <c r="N141" s="17">
        <f t="shared" si="45"/>
        <v>0</v>
      </c>
      <c r="O141" s="32">
        <f t="shared" si="45"/>
        <v>0</v>
      </c>
      <c r="P141" s="19"/>
      <c r="Q141" s="21">
        <f t="shared" si="46"/>
        <v>0</v>
      </c>
      <c r="T141" s="28"/>
      <c r="W141" s="7" t="s">
        <v>220</v>
      </c>
      <c r="X141" s="47"/>
      <c r="Z141" s="47"/>
      <c r="AB141" s="47"/>
      <c r="AC141" s="47"/>
      <c r="AD141" s="47"/>
    </row>
    <row r="142" spans="1:30" ht="15.6" thickTop="1" thickBot="1" x14ac:dyDescent="0.35">
      <c r="A142" s="1" t="s">
        <v>131</v>
      </c>
      <c r="C142" s="13">
        <v>1</v>
      </c>
      <c r="D142" s="30"/>
      <c r="E142" s="13"/>
      <c r="F142" s="30"/>
      <c r="G142" s="13">
        <v>1</v>
      </c>
      <c r="H142" s="30">
        <v>1</v>
      </c>
      <c r="I142" s="13"/>
      <c r="J142" s="30">
        <v>1</v>
      </c>
      <c r="K142" s="13">
        <v>2</v>
      </c>
      <c r="L142" s="30"/>
      <c r="M142" s="14"/>
      <c r="N142" s="13">
        <f t="shared" si="45"/>
        <v>4</v>
      </c>
      <c r="O142" s="30">
        <f t="shared" si="45"/>
        <v>2</v>
      </c>
      <c r="P142" s="15"/>
      <c r="Q142" s="21">
        <f t="shared" si="46"/>
        <v>6</v>
      </c>
      <c r="R142" s="21">
        <f>SUM(Q142:Q147)</f>
        <v>22</v>
      </c>
      <c r="T142" s="28">
        <f t="shared" si="44"/>
        <v>6.0000000000000001E-3</v>
      </c>
      <c r="U142" s="28">
        <f>R142/$Q$233</f>
        <v>2.1999999999999999E-2</v>
      </c>
      <c r="V142" s="36"/>
      <c r="W142" s="47" t="s">
        <v>131</v>
      </c>
      <c r="X142" s="52">
        <f t="shared" ref="X142:X158" si="47">$Y$3+$X$8*$Y$6</f>
        <v>-1.6468699218760152E-3</v>
      </c>
      <c r="Y142" s="45">
        <f t="shared" ref="Y142:Y158" si="48">T142</f>
        <v>6.0000000000000001E-3</v>
      </c>
      <c r="Z142" s="52">
        <f t="shared" ref="Z142:Z158" si="49">$Y$3+$Z$8*$Y$6</f>
        <v>1.2118074110357691E-2</v>
      </c>
      <c r="AB142" s="52">
        <f>$AC$3+$AB$8*$AC$6</f>
        <v>8.957743117265677E-3</v>
      </c>
      <c r="AC142" s="45">
        <f>U142</f>
        <v>2.1999999999999999E-2</v>
      </c>
      <c r="AD142" s="52">
        <f>$AC$3+$AD$8*$AC$6</f>
        <v>3.755388478971107E-2</v>
      </c>
    </row>
    <row r="143" spans="1:30" ht="15.6" thickTop="1" thickBot="1" x14ac:dyDescent="0.35">
      <c r="A143" s="1" t="s">
        <v>132</v>
      </c>
      <c r="C143" s="16"/>
      <c r="D143" s="31">
        <v>1</v>
      </c>
      <c r="E143" s="16"/>
      <c r="F143" s="31">
        <v>1</v>
      </c>
      <c r="G143" s="16"/>
      <c r="H143" s="31"/>
      <c r="I143" s="16">
        <v>2</v>
      </c>
      <c r="J143" s="31"/>
      <c r="K143" s="16"/>
      <c r="L143" s="31">
        <v>1</v>
      </c>
      <c r="M143" s="14"/>
      <c r="N143" s="16">
        <f t="shared" si="45"/>
        <v>2</v>
      </c>
      <c r="O143" s="31">
        <f t="shared" si="45"/>
        <v>3</v>
      </c>
      <c r="P143" s="15"/>
      <c r="Q143" s="21">
        <f t="shared" si="46"/>
        <v>5</v>
      </c>
      <c r="R143" s="14"/>
      <c r="T143" s="28">
        <f t="shared" si="44"/>
        <v>5.0000000000000001E-3</v>
      </c>
      <c r="U143" s="14"/>
      <c r="V143" s="14"/>
      <c r="W143" s="47" t="s">
        <v>132</v>
      </c>
      <c r="X143" s="52">
        <f t="shared" si="47"/>
        <v>-1.6468699218760152E-3</v>
      </c>
      <c r="Y143" s="45">
        <f t="shared" si="48"/>
        <v>5.0000000000000001E-3</v>
      </c>
      <c r="Z143" s="52">
        <f t="shared" si="49"/>
        <v>1.2118074110357691E-2</v>
      </c>
      <c r="AB143" s="47"/>
      <c r="AC143" s="47"/>
      <c r="AD143" s="47"/>
    </row>
    <row r="144" spans="1:30" ht="15.6" thickTop="1" thickBot="1" x14ac:dyDescent="0.35">
      <c r="A144" s="1" t="s">
        <v>133</v>
      </c>
      <c r="C144" s="16"/>
      <c r="D144" s="31"/>
      <c r="E144" s="16"/>
      <c r="F144" s="31"/>
      <c r="G144" s="16"/>
      <c r="H144" s="31"/>
      <c r="I144" s="16"/>
      <c r="J144" s="31">
        <v>1</v>
      </c>
      <c r="K144" s="16"/>
      <c r="L144" s="31"/>
      <c r="M144" s="14"/>
      <c r="N144" s="16">
        <f t="shared" si="45"/>
        <v>0</v>
      </c>
      <c r="O144" s="31">
        <f t="shared" si="45"/>
        <v>1</v>
      </c>
      <c r="P144" s="15"/>
      <c r="Q144" s="21">
        <f t="shared" si="46"/>
        <v>1</v>
      </c>
      <c r="R144" s="14"/>
      <c r="T144" s="28">
        <f t="shared" si="44"/>
        <v>1E-3</v>
      </c>
      <c r="U144" s="14"/>
      <c r="V144" s="14"/>
      <c r="W144" s="47" t="s">
        <v>133</v>
      </c>
      <c r="X144" s="52">
        <f t="shared" si="47"/>
        <v>-1.6468699218760152E-3</v>
      </c>
      <c r="Y144" s="45">
        <f t="shared" si="48"/>
        <v>1E-3</v>
      </c>
      <c r="Z144" s="52">
        <f t="shared" si="49"/>
        <v>1.2118074110357691E-2</v>
      </c>
      <c r="AB144" s="47"/>
      <c r="AC144" s="47"/>
      <c r="AD144" s="47"/>
    </row>
    <row r="145" spans="1:30" ht="15.6" thickTop="1" thickBot="1" x14ac:dyDescent="0.35">
      <c r="A145" s="1" t="s">
        <v>29</v>
      </c>
      <c r="C145" s="16"/>
      <c r="D145" s="31"/>
      <c r="E145" s="16">
        <v>2</v>
      </c>
      <c r="F145" s="31"/>
      <c r="G145" s="16"/>
      <c r="H145" s="31"/>
      <c r="I145" s="16">
        <v>1</v>
      </c>
      <c r="J145" s="31">
        <v>1</v>
      </c>
      <c r="K145" s="16">
        <v>1</v>
      </c>
      <c r="L145" s="31">
        <v>1</v>
      </c>
      <c r="M145" s="14"/>
      <c r="N145" s="16">
        <f t="shared" si="45"/>
        <v>4</v>
      </c>
      <c r="O145" s="31">
        <f t="shared" si="45"/>
        <v>2</v>
      </c>
      <c r="P145" s="15"/>
      <c r="Q145" s="21">
        <f t="shared" si="46"/>
        <v>6</v>
      </c>
      <c r="R145" s="14"/>
      <c r="T145" s="28">
        <f t="shared" si="44"/>
        <v>6.0000000000000001E-3</v>
      </c>
      <c r="U145" s="14"/>
      <c r="V145" s="14"/>
      <c r="W145" s="47" t="s">
        <v>29</v>
      </c>
      <c r="X145" s="52">
        <f t="shared" si="47"/>
        <v>-1.6468699218760152E-3</v>
      </c>
      <c r="Y145" s="45">
        <f t="shared" si="48"/>
        <v>6.0000000000000001E-3</v>
      </c>
      <c r="Z145" s="52">
        <f t="shared" si="49"/>
        <v>1.2118074110357691E-2</v>
      </c>
      <c r="AB145" s="47"/>
      <c r="AC145" s="47"/>
      <c r="AD145" s="47"/>
    </row>
    <row r="146" spans="1:30" ht="15.6" thickTop="1" thickBot="1" x14ac:dyDescent="0.35">
      <c r="A146" s="1" t="s">
        <v>134</v>
      </c>
      <c r="C146" s="16"/>
      <c r="D146" s="31"/>
      <c r="E146" s="16"/>
      <c r="F146" s="31"/>
      <c r="G146" s="16"/>
      <c r="H146" s="31"/>
      <c r="I146" s="16"/>
      <c r="J146" s="31"/>
      <c r="K146" s="16"/>
      <c r="L146" s="31"/>
      <c r="M146" s="14"/>
      <c r="N146" s="16">
        <f t="shared" si="45"/>
        <v>0</v>
      </c>
      <c r="O146" s="31">
        <f t="shared" si="45"/>
        <v>0</v>
      </c>
      <c r="P146" s="15"/>
      <c r="Q146" s="21">
        <f t="shared" si="46"/>
        <v>0</v>
      </c>
      <c r="R146" s="14"/>
      <c r="T146" s="28">
        <f t="shared" si="44"/>
        <v>0</v>
      </c>
      <c r="U146" s="14"/>
      <c r="V146" s="14"/>
      <c r="W146" s="47" t="s">
        <v>134</v>
      </c>
      <c r="X146" s="52">
        <f t="shared" si="47"/>
        <v>-1.6468699218760152E-3</v>
      </c>
      <c r="Y146" s="45">
        <f t="shared" si="48"/>
        <v>0</v>
      </c>
      <c r="Z146" s="52">
        <f t="shared" si="49"/>
        <v>1.2118074110357691E-2</v>
      </c>
      <c r="AB146" s="47"/>
      <c r="AC146" s="47"/>
      <c r="AD146" s="47"/>
    </row>
    <row r="147" spans="1:30" ht="15.6" thickTop="1" thickBot="1" x14ac:dyDescent="0.35">
      <c r="A147" s="6" t="s">
        <v>135</v>
      </c>
      <c r="B147" s="5"/>
      <c r="C147" s="10"/>
      <c r="D147" s="29"/>
      <c r="E147" s="10"/>
      <c r="F147" s="29">
        <v>1</v>
      </c>
      <c r="G147" s="10"/>
      <c r="H147" s="29"/>
      <c r="I147" s="10"/>
      <c r="J147" s="29">
        <v>1</v>
      </c>
      <c r="K147" s="10">
        <v>1</v>
      </c>
      <c r="L147" s="29">
        <v>1</v>
      </c>
      <c r="M147" s="11"/>
      <c r="N147" s="10">
        <f t="shared" si="45"/>
        <v>1</v>
      </c>
      <c r="O147" s="29">
        <f t="shared" si="45"/>
        <v>3</v>
      </c>
      <c r="P147" s="12"/>
      <c r="Q147" s="21">
        <f t="shared" si="46"/>
        <v>4</v>
      </c>
      <c r="R147" s="11"/>
      <c r="T147" s="28">
        <f t="shared" si="44"/>
        <v>4.0000000000000001E-3</v>
      </c>
      <c r="U147" s="11"/>
      <c r="V147" s="43"/>
      <c r="W147" s="53" t="s">
        <v>135</v>
      </c>
      <c r="X147" s="52">
        <f t="shared" si="47"/>
        <v>-1.6468699218760152E-3</v>
      </c>
      <c r="Y147" s="45">
        <f t="shared" si="48"/>
        <v>4.0000000000000001E-3</v>
      </c>
      <c r="Z147" s="52">
        <f t="shared" si="49"/>
        <v>1.2118074110357691E-2</v>
      </c>
      <c r="AB147" s="47"/>
      <c r="AC147" s="47"/>
      <c r="AD147" s="47"/>
    </row>
    <row r="148" spans="1:30" ht="15.6" thickTop="1" thickBot="1" x14ac:dyDescent="0.35">
      <c r="A148" s="25" t="s">
        <v>56</v>
      </c>
      <c r="C148" s="13">
        <v>1</v>
      </c>
      <c r="D148" s="30"/>
      <c r="E148" s="13">
        <v>1</v>
      </c>
      <c r="F148" s="30"/>
      <c r="G148" s="13">
        <v>1</v>
      </c>
      <c r="H148" s="30"/>
      <c r="I148" s="13">
        <v>1</v>
      </c>
      <c r="J148" s="30">
        <v>1</v>
      </c>
      <c r="K148" s="13"/>
      <c r="L148" s="30"/>
      <c r="M148" s="14"/>
      <c r="N148" s="13">
        <f t="shared" si="45"/>
        <v>4</v>
      </c>
      <c r="O148" s="30">
        <f t="shared" si="45"/>
        <v>1</v>
      </c>
      <c r="P148" s="15"/>
      <c r="Q148" s="21">
        <f t="shared" si="46"/>
        <v>5</v>
      </c>
      <c r="R148" s="21">
        <f>SUM(Q148:Q152)</f>
        <v>22</v>
      </c>
      <c r="T148" s="28">
        <f t="shared" si="44"/>
        <v>5.0000000000000001E-3</v>
      </c>
      <c r="U148" s="28">
        <f>R148/$Q$233</f>
        <v>2.1999999999999999E-2</v>
      </c>
      <c r="V148" s="36"/>
      <c r="W148" s="25" t="s">
        <v>56</v>
      </c>
      <c r="X148" s="52">
        <f t="shared" si="47"/>
        <v>-1.6468699218760152E-3</v>
      </c>
      <c r="Y148" s="45">
        <f t="shared" si="48"/>
        <v>5.0000000000000001E-3</v>
      </c>
      <c r="Z148" s="52">
        <f t="shared" si="49"/>
        <v>1.2118074110357691E-2</v>
      </c>
      <c r="AB148" s="52">
        <f>$AC$3+$AB$8*$AC$6</f>
        <v>8.957743117265677E-3</v>
      </c>
      <c r="AC148" s="45">
        <f>U148</f>
        <v>2.1999999999999999E-2</v>
      </c>
      <c r="AD148" s="52">
        <f>$AC$3+$AD$8*$AC$6</f>
        <v>3.755388478971107E-2</v>
      </c>
    </row>
    <row r="149" spans="1:30" ht="15.6" thickTop="1" thickBot="1" x14ac:dyDescent="0.35">
      <c r="A149" s="25" t="s">
        <v>136</v>
      </c>
      <c r="C149" s="16"/>
      <c r="D149" s="31"/>
      <c r="E149" s="16"/>
      <c r="F149" s="31">
        <v>2</v>
      </c>
      <c r="G149" s="16"/>
      <c r="H149" s="31"/>
      <c r="I149" s="16"/>
      <c r="J149" s="31"/>
      <c r="K149" s="16">
        <v>1</v>
      </c>
      <c r="L149" s="31">
        <v>2</v>
      </c>
      <c r="M149" s="14"/>
      <c r="N149" s="16">
        <f t="shared" si="45"/>
        <v>1</v>
      </c>
      <c r="O149" s="31">
        <f t="shared" si="45"/>
        <v>4</v>
      </c>
      <c r="P149" s="15"/>
      <c r="Q149" s="21">
        <f t="shared" si="46"/>
        <v>5</v>
      </c>
      <c r="R149" s="14"/>
      <c r="T149" s="28">
        <f t="shared" si="44"/>
        <v>5.0000000000000001E-3</v>
      </c>
      <c r="U149" s="14"/>
      <c r="V149" s="14"/>
      <c r="W149" s="25" t="s">
        <v>136</v>
      </c>
      <c r="X149" s="52">
        <f t="shared" si="47"/>
        <v>-1.6468699218760152E-3</v>
      </c>
      <c r="Y149" s="45">
        <f t="shared" si="48"/>
        <v>5.0000000000000001E-3</v>
      </c>
      <c r="Z149" s="52">
        <f t="shared" si="49"/>
        <v>1.2118074110357691E-2</v>
      </c>
      <c r="AB149" s="47"/>
      <c r="AC149" s="47"/>
      <c r="AD149" s="47"/>
    </row>
    <row r="150" spans="1:30" ht="15.6" thickTop="1" thickBot="1" x14ac:dyDescent="0.35">
      <c r="A150" s="25" t="s">
        <v>57</v>
      </c>
      <c r="C150" s="16"/>
      <c r="D150" s="31"/>
      <c r="E150" s="16">
        <v>1</v>
      </c>
      <c r="F150" s="31"/>
      <c r="G150" s="16">
        <v>1</v>
      </c>
      <c r="H150" s="31">
        <v>1</v>
      </c>
      <c r="I150" s="16"/>
      <c r="J150" s="31"/>
      <c r="K150" s="16">
        <v>1</v>
      </c>
      <c r="L150" s="31"/>
      <c r="M150" s="14"/>
      <c r="N150" s="16">
        <f t="shared" si="45"/>
        <v>3</v>
      </c>
      <c r="O150" s="31">
        <f t="shared" si="45"/>
        <v>1</v>
      </c>
      <c r="P150" s="15"/>
      <c r="Q150" s="21">
        <f t="shared" si="46"/>
        <v>4</v>
      </c>
      <c r="R150" s="14"/>
      <c r="T150" s="28">
        <f t="shared" si="44"/>
        <v>4.0000000000000001E-3</v>
      </c>
      <c r="U150" s="14"/>
      <c r="V150" s="14"/>
      <c r="W150" s="25" t="s">
        <v>57</v>
      </c>
      <c r="X150" s="52">
        <f t="shared" si="47"/>
        <v>-1.6468699218760152E-3</v>
      </c>
      <c r="Y150" s="45">
        <f t="shared" si="48"/>
        <v>4.0000000000000001E-3</v>
      </c>
      <c r="Z150" s="52">
        <f t="shared" si="49"/>
        <v>1.2118074110357691E-2</v>
      </c>
      <c r="AB150" s="47"/>
      <c r="AC150" s="47"/>
      <c r="AD150" s="47"/>
    </row>
    <row r="151" spans="1:30" ht="15.6" thickTop="1" thickBot="1" x14ac:dyDescent="0.35">
      <c r="A151" s="25" t="s">
        <v>137</v>
      </c>
      <c r="C151" s="16">
        <v>1</v>
      </c>
      <c r="D151" s="31">
        <v>1</v>
      </c>
      <c r="E151" s="16"/>
      <c r="F151" s="31"/>
      <c r="G151" s="16"/>
      <c r="H151" s="31"/>
      <c r="I151" s="16"/>
      <c r="J151" s="31"/>
      <c r="K151" s="16">
        <v>2</v>
      </c>
      <c r="L151" s="31"/>
      <c r="M151" s="14"/>
      <c r="N151" s="16">
        <f t="shared" si="45"/>
        <v>3</v>
      </c>
      <c r="O151" s="31">
        <f t="shared" si="45"/>
        <v>1</v>
      </c>
      <c r="P151" s="15"/>
      <c r="Q151" s="21">
        <f t="shared" si="46"/>
        <v>4</v>
      </c>
      <c r="R151" s="14"/>
      <c r="T151" s="28">
        <f t="shared" si="44"/>
        <v>4.0000000000000001E-3</v>
      </c>
      <c r="U151" s="14"/>
      <c r="V151" s="14"/>
      <c r="W151" s="25" t="s">
        <v>137</v>
      </c>
      <c r="X151" s="52">
        <f t="shared" si="47"/>
        <v>-1.6468699218760152E-3</v>
      </c>
      <c r="Y151" s="45">
        <f t="shared" si="48"/>
        <v>4.0000000000000001E-3</v>
      </c>
      <c r="Z151" s="52">
        <f t="shared" si="49"/>
        <v>1.2118074110357691E-2</v>
      </c>
      <c r="AB151" s="47"/>
      <c r="AC151" s="47"/>
      <c r="AD151" s="47"/>
    </row>
    <row r="152" spans="1:30" ht="15.6" thickTop="1" thickBot="1" x14ac:dyDescent="0.35">
      <c r="A152" s="26" t="s">
        <v>30</v>
      </c>
      <c r="B152" s="5"/>
      <c r="C152" s="10"/>
      <c r="D152" s="29">
        <v>2</v>
      </c>
      <c r="E152" s="10"/>
      <c r="F152" s="29"/>
      <c r="G152" s="10"/>
      <c r="H152" s="29">
        <v>1</v>
      </c>
      <c r="I152" s="10"/>
      <c r="J152" s="29">
        <v>1</v>
      </c>
      <c r="K152" s="10"/>
      <c r="L152" s="29"/>
      <c r="M152" s="11"/>
      <c r="N152" s="10">
        <f t="shared" si="45"/>
        <v>0</v>
      </c>
      <c r="O152" s="29">
        <f t="shared" si="45"/>
        <v>4</v>
      </c>
      <c r="P152" s="12"/>
      <c r="Q152" s="21">
        <f t="shared" si="46"/>
        <v>4</v>
      </c>
      <c r="R152" s="11"/>
      <c r="T152" s="28">
        <f t="shared" si="44"/>
        <v>4.0000000000000001E-3</v>
      </c>
      <c r="U152" s="11"/>
      <c r="V152" s="43"/>
      <c r="W152" s="26" t="s">
        <v>30</v>
      </c>
      <c r="X152" s="52">
        <f t="shared" si="47"/>
        <v>-1.6468699218760152E-3</v>
      </c>
      <c r="Y152" s="45">
        <f t="shared" si="48"/>
        <v>4.0000000000000001E-3</v>
      </c>
      <c r="Z152" s="52">
        <f t="shared" si="49"/>
        <v>1.2118074110357691E-2</v>
      </c>
      <c r="AB152" s="47"/>
      <c r="AC152" s="47"/>
      <c r="AD152" s="47"/>
    </row>
    <row r="153" spans="1:30" ht="15.6" thickTop="1" thickBot="1" x14ac:dyDescent="0.35">
      <c r="A153" s="1" t="s">
        <v>138</v>
      </c>
      <c r="C153" s="13"/>
      <c r="D153" s="30">
        <v>2</v>
      </c>
      <c r="E153" s="13"/>
      <c r="F153" s="30"/>
      <c r="G153" s="13"/>
      <c r="H153" s="30"/>
      <c r="I153" s="13">
        <v>1</v>
      </c>
      <c r="J153" s="30"/>
      <c r="K153" s="13">
        <v>1</v>
      </c>
      <c r="L153" s="30">
        <v>2</v>
      </c>
      <c r="M153" s="14"/>
      <c r="N153" s="13">
        <f t="shared" si="45"/>
        <v>2</v>
      </c>
      <c r="O153" s="30">
        <f t="shared" si="45"/>
        <v>4</v>
      </c>
      <c r="P153" s="15"/>
      <c r="Q153" s="21">
        <f t="shared" si="46"/>
        <v>6</v>
      </c>
      <c r="R153" s="21">
        <f>SUM(Q153:Q158)</f>
        <v>28</v>
      </c>
      <c r="T153" s="28">
        <f t="shared" si="44"/>
        <v>6.0000000000000001E-3</v>
      </c>
      <c r="U153" s="28">
        <f>R153/$Q$233</f>
        <v>2.8000000000000001E-2</v>
      </c>
      <c r="V153" s="36"/>
      <c r="W153" s="47" t="s">
        <v>138</v>
      </c>
      <c r="X153" s="52">
        <f t="shared" si="47"/>
        <v>-1.6468699218760152E-3</v>
      </c>
      <c r="Y153" s="45">
        <f t="shared" si="48"/>
        <v>6.0000000000000001E-3</v>
      </c>
      <c r="Z153" s="52">
        <f t="shared" si="49"/>
        <v>1.2118074110357691E-2</v>
      </c>
      <c r="AB153" s="52">
        <f>$AC$3+$AB$8*$AC$6</f>
        <v>8.957743117265677E-3</v>
      </c>
      <c r="AC153" s="45">
        <f>U153</f>
        <v>2.8000000000000001E-2</v>
      </c>
      <c r="AD153" s="52">
        <f>$AC$3+$AD$8*$AC$6</f>
        <v>3.755388478971107E-2</v>
      </c>
    </row>
    <row r="154" spans="1:30" ht="15.6" thickTop="1" thickBot="1" x14ac:dyDescent="0.35">
      <c r="A154" s="1" t="s">
        <v>139</v>
      </c>
      <c r="C154" s="16">
        <v>1</v>
      </c>
      <c r="D154" s="31">
        <v>1</v>
      </c>
      <c r="E154" s="16"/>
      <c r="F154" s="31"/>
      <c r="G154" s="16">
        <v>1</v>
      </c>
      <c r="H154" s="31">
        <v>1</v>
      </c>
      <c r="I154" s="16"/>
      <c r="J154" s="31">
        <v>1</v>
      </c>
      <c r="K154" s="16"/>
      <c r="L154" s="31"/>
      <c r="M154" s="14"/>
      <c r="N154" s="16">
        <f t="shared" si="45"/>
        <v>2</v>
      </c>
      <c r="O154" s="31">
        <f t="shared" si="45"/>
        <v>3</v>
      </c>
      <c r="P154" s="15"/>
      <c r="Q154" s="21">
        <f t="shared" si="46"/>
        <v>5</v>
      </c>
      <c r="R154" s="14"/>
      <c r="T154" s="28">
        <f t="shared" si="44"/>
        <v>5.0000000000000001E-3</v>
      </c>
      <c r="U154" s="14"/>
      <c r="V154" s="14"/>
      <c r="W154" s="47" t="s">
        <v>139</v>
      </c>
      <c r="X154" s="52">
        <f t="shared" si="47"/>
        <v>-1.6468699218760152E-3</v>
      </c>
      <c r="Y154" s="45">
        <f t="shared" si="48"/>
        <v>5.0000000000000001E-3</v>
      </c>
      <c r="Z154" s="52">
        <f t="shared" si="49"/>
        <v>1.2118074110357691E-2</v>
      </c>
      <c r="AB154" s="47"/>
      <c r="AC154" s="47"/>
      <c r="AD154" s="47"/>
    </row>
    <row r="155" spans="1:30" ht="15.6" thickTop="1" thickBot="1" x14ac:dyDescent="0.35">
      <c r="A155" s="1" t="s">
        <v>140</v>
      </c>
      <c r="C155" s="16"/>
      <c r="D155" s="31">
        <v>1</v>
      </c>
      <c r="E155" s="16">
        <v>1</v>
      </c>
      <c r="F155" s="31"/>
      <c r="G155" s="16"/>
      <c r="H155" s="31">
        <v>1</v>
      </c>
      <c r="I155" s="16"/>
      <c r="J155" s="31"/>
      <c r="K155" s="16"/>
      <c r="L155" s="31">
        <v>2</v>
      </c>
      <c r="M155" s="14"/>
      <c r="N155" s="16">
        <f t="shared" si="45"/>
        <v>1</v>
      </c>
      <c r="O155" s="31">
        <f t="shared" si="45"/>
        <v>4</v>
      </c>
      <c r="P155" s="15"/>
      <c r="Q155" s="21">
        <f t="shared" si="46"/>
        <v>5</v>
      </c>
      <c r="R155" s="14"/>
      <c r="T155" s="28">
        <f t="shared" si="44"/>
        <v>5.0000000000000001E-3</v>
      </c>
      <c r="U155" s="14"/>
      <c r="V155" s="14"/>
      <c r="W155" s="47" t="s">
        <v>140</v>
      </c>
      <c r="X155" s="52">
        <f t="shared" si="47"/>
        <v>-1.6468699218760152E-3</v>
      </c>
      <c r="Y155" s="45">
        <f t="shared" si="48"/>
        <v>5.0000000000000001E-3</v>
      </c>
      <c r="Z155" s="52">
        <f t="shared" si="49"/>
        <v>1.2118074110357691E-2</v>
      </c>
      <c r="AB155" s="47"/>
      <c r="AC155" s="47"/>
      <c r="AD155" s="47"/>
    </row>
    <row r="156" spans="1:30" ht="15.6" thickTop="1" thickBot="1" x14ac:dyDescent="0.35">
      <c r="A156" s="1" t="s">
        <v>141</v>
      </c>
      <c r="C156" s="16"/>
      <c r="D156" s="31"/>
      <c r="E156" s="16"/>
      <c r="F156" s="31"/>
      <c r="G156" s="16">
        <v>1</v>
      </c>
      <c r="H156" s="31"/>
      <c r="I156" s="16"/>
      <c r="J156" s="31"/>
      <c r="K156" s="16"/>
      <c r="L156" s="31">
        <v>1</v>
      </c>
      <c r="M156" s="14"/>
      <c r="N156" s="16">
        <f t="shared" si="45"/>
        <v>1</v>
      </c>
      <c r="O156" s="31">
        <f t="shared" si="45"/>
        <v>1</v>
      </c>
      <c r="P156" s="15"/>
      <c r="Q156" s="21">
        <f t="shared" si="46"/>
        <v>2</v>
      </c>
      <c r="R156" s="14"/>
      <c r="T156" s="28">
        <f t="shared" si="44"/>
        <v>2E-3</v>
      </c>
      <c r="U156" s="14"/>
      <c r="V156" s="14"/>
      <c r="W156" s="47" t="s">
        <v>141</v>
      </c>
      <c r="X156" s="52">
        <f t="shared" si="47"/>
        <v>-1.6468699218760152E-3</v>
      </c>
      <c r="Y156" s="45">
        <f t="shared" si="48"/>
        <v>2E-3</v>
      </c>
      <c r="Z156" s="52">
        <f t="shared" si="49"/>
        <v>1.2118074110357691E-2</v>
      </c>
      <c r="AB156" s="47"/>
      <c r="AC156" s="47"/>
      <c r="AD156" s="47"/>
    </row>
    <row r="157" spans="1:30" ht="15.6" thickTop="1" thickBot="1" x14ac:dyDescent="0.35">
      <c r="A157" s="1" t="s">
        <v>142</v>
      </c>
      <c r="C157" s="16">
        <v>2</v>
      </c>
      <c r="D157" s="31"/>
      <c r="E157" s="16">
        <v>2</v>
      </c>
      <c r="F157" s="31"/>
      <c r="G157" s="16">
        <v>1</v>
      </c>
      <c r="H157" s="31">
        <v>1</v>
      </c>
      <c r="I157" s="16"/>
      <c r="J157" s="31"/>
      <c r="K157" s="16"/>
      <c r="L157" s="31"/>
      <c r="M157" s="14"/>
      <c r="N157" s="16">
        <f t="shared" si="45"/>
        <v>5</v>
      </c>
      <c r="O157" s="31">
        <f t="shared" si="45"/>
        <v>1</v>
      </c>
      <c r="P157" s="15"/>
      <c r="Q157" s="21">
        <f t="shared" si="46"/>
        <v>6</v>
      </c>
      <c r="R157" s="14"/>
      <c r="T157" s="28">
        <f t="shared" si="44"/>
        <v>6.0000000000000001E-3</v>
      </c>
      <c r="U157" s="14"/>
      <c r="V157" s="14"/>
      <c r="W157" s="47" t="s">
        <v>142</v>
      </c>
      <c r="X157" s="52">
        <f t="shared" si="47"/>
        <v>-1.6468699218760152E-3</v>
      </c>
      <c r="Y157" s="45">
        <f t="shared" si="48"/>
        <v>6.0000000000000001E-3</v>
      </c>
      <c r="Z157" s="52">
        <f t="shared" si="49"/>
        <v>1.2118074110357691E-2</v>
      </c>
      <c r="AB157" s="47"/>
      <c r="AC157" s="47"/>
      <c r="AD157" s="47"/>
    </row>
    <row r="158" spans="1:30" ht="15.6" thickTop="1" thickBot="1" x14ac:dyDescent="0.35">
      <c r="A158" s="6" t="s">
        <v>31</v>
      </c>
      <c r="B158" s="5"/>
      <c r="C158" s="10"/>
      <c r="D158" s="29"/>
      <c r="E158" s="10"/>
      <c r="F158" s="29">
        <v>1</v>
      </c>
      <c r="G158" s="10">
        <v>2</v>
      </c>
      <c r="H158" s="29"/>
      <c r="I158" s="10"/>
      <c r="J158" s="29">
        <v>1</v>
      </c>
      <c r="K158" s="10"/>
      <c r="L158" s="29"/>
      <c r="M158" s="11"/>
      <c r="N158" s="10">
        <f t="shared" si="45"/>
        <v>2</v>
      </c>
      <c r="O158" s="29">
        <f t="shared" si="45"/>
        <v>2</v>
      </c>
      <c r="P158" s="12"/>
      <c r="Q158" s="21">
        <f t="shared" si="46"/>
        <v>4</v>
      </c>
      <c r="T158" s="28">
        <f t="shared" si="44"/>
        <v>4.0000000000000001E-3</v>
      </c>
      <c r="W158" s="53" t="s">
        <v>31</v>
      </c>
      <c r="X158" s="52">
        <f t="shared" si="47"/>
        <v>-1.6468699218760152E-3</v>
      </c>
      <c r="Y158" s="45">
        <f t="shared" si="48"/>
        <v>4.0000000000000001E-3</v>
      </c>
      <c r="Z158" s="52">
        <f t="shared" si="49"/>
        <v>1.2118074110357691E-2</v>
      </c>
      <c r="AB158" s="47"/>
      <c r="AC158" s="47"/>
      <c r="AD158" s="47"/>
    </row>
    <row r="159" spans="1:30" ht="15.6" thickTop="1" thickBot="1" x14ac:dyDescent="0.35">
      <c r="A159" s="7" t="s">
        <v>229</v>
      </c>
      <c r="B159" s="8" t="s">
        <v>500</v>
      </c>
      <c r="C159" s="17"/>
      <c r="D159" s="32"/>
      <c r="E159" s="17"/>
      <c r="F159" s="32"/>
      <c r="G159" s="17"/>
      <c r="H159" s="32"/>
      <c r="I159" s="17"/>
      <c r="J159" s="32"/>
      <c r="K159" s="17"/>
      <c r="L159" s="32"/>
      <c r="M159" s="18"/>
      <c r="N159" s="17">
        <f t="shared" si="45"/>
        <v>0</v>
      </c>
      <c r="O159" s="32">
        <f t="shared" si="45"/>
        <v>0</v>
      </c>
      <c r="P159" s="19"/>
      <c r="Q159" s="21">
        <f t="shared" si="46"/>
        <v>0</v>
      </c>
      <c r="T159" s="28"/>
      <c r="W159" s="7" t="s">
        <v>229</v>
      </c>
      <c r="X159" s="47"/>
      <c r="Z159" s="47"/>
      <c r="AB159" s="47"/>
      <c r="AC159" s="47"/>
      <c r="AD159" s="47"/>
    </row>
    <row r="160" spans="1:30" ht="15.6" thickTop="1" thickBot="1" x14ac:dyDescent="0.35">
      <c r="A160" s="7" t="s">
        <v>228</v>
      </c>
      <c r="B160" s="8" t="s">
        <v>500</v>
      </c>
      <c r="C160" s="17"/>
      <c r="D160" s="32"/>
      <c r="E160" s="17"/>
      <c r="F160" s="32"/>
      <c r="G160" s="17"/>
      <c r="H160" s="32"/>
      <c r="I160" s="17"/>
      <c r="J160" s="32"/>
      <c r="K160" s="17"/>
      <c r="L160" s="32"/>
      <c r="M160" s="18"/>
      <c r="N160" s="17">
        <f t="shared" si="45"/>
        <v>0</v>
      </c>
      <c r="O160" s="32">
        <f t="shared" si="45"/>
        <v>0</v>
      </c>
      <c r="P160" s="19"/>
      <c r="Q160" s="21">
        <f t="shared" si="46"/>
        <v>0</v>
      </c>
      <c r="T160" s="28"/>
      <c r="W160" s="7" t="s">
        <v>228</v>
      </c>
      <c r="X160" s="47"/>
      <c r="Z160" s="47"/>
      <c r="AB160" s="47"/>
      <c r="AC160" s="47"/>
      <c r="AD160" s="47"/>
    </row>
    <row r="161" spans="1:30" ht="15.6" thickTop="1" thickBot="1" x14ac:dyDescent="0.35">
      <c r="A161" s="25" t="s">
        <v>143</v>
      </c>
      <c r="C161" s="13"/>
      <c r="D161" s="30"/>
      <c r="E161" s="13">
        <v>1</v>
      </c>
      <c r="F161" s="30"/>
      <c r="G161" s="13">
        <v>3</v>
      </c>
      <c r="H161" s="30"/>
      <c r="I161" s="13"/>
      <c r="J161" s="30">
        <v>3</v>
      </c>
      <c r="K161" s="13"/>
      <c r="L161" s="30">
        <v>2</v>
      </c>
      <c r="M161" s="14"/>
      <c r="N161" s="13">
        <f t="shared" si="45"/>
        <v>4</v>
      </c>
      <c r="O161" s="30">
        <f t="shared" si="45"/>
        <v>5</v>
      </c>
      <c r="P161" s="15"/>
      <c r="Q161" s="21">
        <f t="shared" si="46"/>
        <v>9</v>
      </c>
      <c r="R161" s="21">
        <f>SUM(Q161:Q163)</f>
        <v>26</v>
      </c>
      <c r="T161" s="28">
        <f t="shared" si="44"/>
        <v>8.9999999999999993E-3</v>
      </c>
      <c r="U161" s="28">
        <f>R161/$Q$233</f>
        <v>2.5999999999999999E-2</v>
      </c>
      <c r="V161" s="36"/>
      <c r="W161" s="25" t="s">
        <v>143</v>
      </c>
      <c r="X161" s="52">
        <f t="shared" ref="X161:X163" si="50">$Y$3+$X$8*$Y$6</f>
        <v>-1.6468699218760152E-3</v>
      </c>
      <c r="Y161" s="45">
        <f t="shared" ref="Y161:Y163" si="51">T161</f>
        <v>8.9999999999999993E-3</v>
      </c>
      <c r="Z161" s="52">
        <f t="shared" ref="Z161:Z163" si="52">$Y$3+$Z$8*$Y$6</f>
        <v>1.2118074110357691E-2</v>
      </c>
      <c r="AB161" s="52">
        <f>$AC$3+$AB$8*$AC$6</f>
        <v>8.957743117265677E-3</v>
      </c>
      <c r="AC161" s="45">
        <f>U161</f>
        <v>2.5999999999999999E-2</v>
      </c>
      <c r="AD161" s="52">
        <f>$AC$3+$AD$8*$AC$6</f>
        <v>3.755388478971107E-2</v>
      </c>
    </row>
    <row r="162" spans="1:30" ht="15.6" thickTop="1" thickBot="1" x14ac:dyDescent="0.35">
      <c r="A162" s="25" t="s">
        <v>32</v>
      </c>
      <c r="C162" s="16"/>
      <c r="D162" s="31">
        <v>2</v>
      </c>
      <c r="E162" s="16"/>
      <c r="F162" s="31">
        <v>1</v>
      </c>
      <c r="G162" s="16"/>
      <c r="H162" s="31">
        <v>1</v>
      </c>
      <c r="I162" s="16"/>
      <c r="J162" s="31"/>
      <c r="K162" s="16">
        <v>1</v>
      </c>
      <c r="L162" s="31"/>
      <c r="M162" s="14"/>
      <c r="N162" s="16">
        <f t="shared" si="45"/>
        <v>1</v>
      </c>
      <c r="O162" s="31">
        <f t="shared" si="45"/>
        <v>4</v>
      </c>
      <c r="P162" s="15"/>
      <c r="Q162" s="21">
        <f t="shared" si="46"/>
        <v>5</v>
      </c>
      <c r="R162" s="14"/>
      <c r="T162" s="28">
        <f t="shared" si="44"/>
        <v>5.0000000000000001E-3</v>
      </c>
      <c r="U162" s="14"/>
      <c r="V162" s="14"/>
      <c r="W162" s="25" t="s">
        <v>32</v>
      </c>
      <c r="X162" s="52">
        <f t="shared" si="50"/>
        <v>-1.6468699218760152E-3</v>
      </c>
      <c r="Y162" s="45">
        <f t="shared" si="51"/>
        <v>5.0000000000000001E-3</v>
      </c>
      <c r="Z162" s="52">
        <f t="shared" si="52"/>
        <v>1.2118074110357691E-2</v>
      </c>
      <c r="AB162" s="47"/>
      <c r="AC162" s="47"/>
      <c r="AD162" s="47"/>
    </row>
    <row r="163" spans="1:30" ht="15.6" thickTop="1" thickBot="1" x14ac:dyDescent="0.35">
      <c r="A163" s="26" t="s">
        <v>144</v>
      </c>
      <c r="B163" s="5"/>
      <c r="C163" s="10">
        <v>1</v>
      </c>
      <c r="D163" s="29">
        <v>3</v>
      </c>
      <c r="E163" s="10">
        <v>1</v>
      </c>
      <c r="F163" s="29">
        <v>1</v>
      </c>
      <c r="G163" s="10">
        <v>2</v>
      </c>
      <c r="H163" s="29"/>
      <c r="I163" s="10"/>
      <c r="J163" s="29">
        <v>1</v>
      </c>
      <c r="K163" s="10">
        <v>2</v>
      </c>
      <c r="L163" s="29">
        <v>1</v>
      </c>
      <c r="M163" s="11"/>
      <c r="N163" s="10">
        <f t="shared" si="45"/>
        <v>6</v>
      </c>
      <c r="O163" s="29">
        <f t="shared" si="45"/>
        <v>6</v>
      </c>
      <c r="P163" s="12"/>
      <c r="Q163" s="21">
        <f t="shared" si="46"/>
        <v>12</v>
      </c>
      <c r="R163" s="14"/>
      <c r="T163" s="28">
        <f t="shared" si="44"/>
        <v>1.2E-2</v>
      </c>
      <c r="U163" s="14"/>
      <c r="V163" s="14"/>
      <c r="W163" s="26" t="s">
        <v>144</v>
      </c>
      <c r="X163" s="52">
        <f t="shared" si="50"/>
        <v>-1.6468699218760152E-3</v>
      </c>
      <c r="Y163" s="45">
        <f t="shared" si="51"/>
        <v>1.2E-2</v>
      </c>
      <c r="Z163" s="52">
        <f t="shared" si="52"/>
        <v>1.2118074110357691E-2</v>
      </c>
      <c r="AB163" s="47"/>
      <c r="AC163" s="47"/>
      <c r="AD163" s="47"/>
    </row>
    <row r="164" spans="1:30" ht="15.6" thickTop="1" thickBot="1" x14ac:dyDescent="0.35">
      <c r="A164" s="7" t="s">
        <v>246</v>
      </c>
      <c r="B164" s="8" t="s">
        <v>500</v>
      </c>
      <c r="C164" s="17"/>
      <c r="D164" s="32"/>
      <c r="E164" s="17"/>
      <c r="F164" s="32"/>
      <c r="G164" s="17"/>
      <c r="H164" s="32"/>
      <c r="I164" s="17"/>
      <c r="J164" s="32"/>
      <c r="K164" s="17"/>
      <c r="L164" s="32"/>
      <c r="M164" s="18"/>
      <c r="N164" s="17">
        <f t="shared" si="45"/>
        <v>0</v>
      </c>
      <c r="O164" s="32">
        <f t="shared" si="45"/>
        <v>0</v>
      </c>
      <c r="P164" s="19"/>
      <c r="Q164" s="21">
        <f t="shared" si="46"/>
        <v>0</v>
      </c>
      <c r="T164" s="28"/>
      <c r="W164" s="7" t="s">
        <v>246</v>
      </c>
      <c r="X164" s="47"/>
      <c r="Z164" s="47"/>
      <c r="AB164" s="47"/>
      <c r="AC164" s="47"/>
      <c r="AD164" s="47"/>
    </row>
    <row r="165" spans="1:30" ht="15.6" thickTop="1" thickBot="1" x14ac:dyDescent="0.35">
      <c r="A165" s="23" t="s">
        <v>145</v>
      </c>
      <c r="C165" s="13"/>
      <c r="D165" s="30"/>
      <c r="E165" s="13">
        <v>2</v>
      </c>
      <c r="F165" s="30">
        <v>1</v>
      </c>
      <c r="G165" s="13">
        <v>1</v>
      </c>
      <c r="H165" s="30"/>
      <c r="I165" s="13"/>
      <c r="J165" s="30"/>
      <c r="K165" s="13"/>
      <c r="L165" s="30"/>
      <c r="M165" s="14"/>
      <c r="N165" s="13">
        <f t="shared" si="45"/>
        <v>3</v>
      </c>
      <c r="O165" s="30">
        <f t="shared" si="45"/>
        <v>1</v>
      </c>
      <c r="P165" s="15"/>
      <c r="Q165" s="21">
        <f t="shared" si="46"/>
        <v>4</v>
      </c>
      <c r="R165" s="21">
        <f>SUM(Q165:Q170)</f>
        <v>23</v>
      </c>
      <c r="T165" s="28">
        <f t="shared" si="44"/>
        <v>4.0000000000000001E-3</v>
      </c>
      <c r="U165" s="28">
        <f>R165/$Q$233</f>
        <v>2.3E-2</v>
      </c>
      <c r="V165" s="36"/>
      <c r="W165" s="23" t="s">
        <v>145</v>
      </c>
      <c r="X165" s="52">
        <f t="shared" ref="X165:X170" si="53">$Y$3+$X$8*$Y$6</f>
        <v>-1.6468699218760152E-3</v>
      </c>
      <c r="Y165" s="45">
        <f t="shared" ref="Y165:Y170" si="54">T165</f>
        <v>4.0000000000000001E-3</v>
      </c>
      <c r="Z165" s="52">
        <f t="shared" ref="Z165:Z170" si="55">$Y$3+$Z$8*$Y$6</f>
        <v>1.2118074110357691E-2</v>
      </c>
      <c r="AB165" s="52">
        <f>$AC$3+$AB$8*$AC$6</f>
        <v>8.957743117265677E-3</v>
      </c>
      <c r="AC165" s="45">
        <f>U165</f>
        <v>2.3E-2</v>
      </c>
      <c r="AD165" s="52">
        <f>$AC$3+$AD$8*$AC$6</f>
        <v>3.755388478971107E-2</v>
      </c>
    </row>
    <row r="166" spans="1:30" ht="15.6" thickTop="1" thickBot="1" x14ac:dyDescent="0.35">
      <c r="A166" s="23" t="s">
        <v>146</v>
      </c>
      <c r="C166" s="16">
        <v>1</v>
      </c>
      <c r="D166" s="31">
        <v>1</v>
      </c>
      <c r="E166" s="16"/>
      <c r="F166" s="31"/>
      <c r="G166" s="16"/>
      <c r="H166" s="31">
        <v>1</v>
      </c>
      <c r="I166" s="16"/>
      <c r="J166" s="31"/>
      <c r="K166" s="16"/>
      <c r="L166" s="31">
        <v>1</v>
      </c>
      <c r="M166" s="14"/>
      <c r="N166" s="16">
        <f t="shared" si="45"/>
        <v>1</v>
      </c>
      <c r="O166" s="31">
        <f t="shared" si="45"/>
        <v>3</v>
      </c>
      <c r="P166" s="15"/>
      <c r="Q166" s="21">
        <f t="shared" si="46"/>
        <v>4</v>
      </c>
      <c r="R166" s="14"/>
      <c r="T166" s="28">
        <f t="shared" si="44"/>
        <v>4.0000000000000001E-3</v>
      </c>
      <c r="U166" s="14"/>
      <c r="V166" s="14"/>
      <c r="W166" s="23" t="s">
        <v>146</v>
      </c>
      <c r="X166" s="52">
        <f t="shared" si="53"/>
        <v>-1.6468699218760152E-3</v>
      </c>
      <c r="Y166" s="45">
        <f t="shared" si="54"/>
        <v>4.0000000000000001E-3</v>
      </c>
      <c r="Z166" s="52">
        <f t="shared" si="55"/>
        <v>1.2118074110357691E-2</v>
      </c>
      <c r="AB166" s="47"/>
      <c r="AC166" s="47"/>
      <c r="AD166" s="47"/>
    </row>
    <row r="167" spans="1:30" ht="15.6" thickTop="1" thickBot="1" x14ac:dyDescent="0.35">
      <c r="A167" s="23" t="s">
        <v>147</v>
      </c>
      <c r="C167" s="16"/>
      <c r="D167" s="31"/>
      <c r="E167" s="16"/>
      <c r="F167" s="31"/>
      <c r="G167" s="16">
        <v>1</v>
      </c>
      <c r="H167" s="31"/>
      <c r="I167" s="16"/>
      <c r="J167" s="31"/>
      <c r="K167" s="16"/>
      <c r="L167" s="31"/>
      <c r="M167" s="14"/>
      <c r="N167" s="16">
        <f t="shared" si="45"/>
        <v>1</v>
      </c>
      <c r="O167" s="31">
        <f t="shared" si="45"/>
        <v>0</v>
      </c>
      <c r="P167" s="15"/>
      <c r="Q167" s="21">
        <f t="shared" si="46"/>
        <v>1</v>
      </c>
      <c r="R167" s="14"/>
      <c r="T167" s="28">
        <f t="shared" si="44"/>
        <v>1E-3</v>
      </c>
      <c r="U167" s="14"/>
      <c r="V167" s="14"/>
      <c r="W167" s="23" t="s">
        <v>147</v>
      </c>
      <c r="X167" s="52">
        <f t="shared" si="53"/>
        <v>-1.6468699218760152E-3</v>
      </c>
      <c r="Y167" s="45">
        <f t="shared" si="54"/>
        <v>1E-3</v>
      </c>
      <c r="Z167" s="52">
        <f t="shared" si="55"/>
        <v>1.2118074110357691E-2</v>
      </c>
      <c r="AB167" s="47"/>
      <c r="AC167" s="47"/>
      <c r="AD167" s="47"/>
    </row>
    <row r="168" spans="1:30" ht="15.6" thickTop="1" thickBot="1" x14ac:dyDescent="0.35">
      <c r="A168" s="23" t="s">
        <v>58</v>
      </c>
      <c r="C168" s="16">
        <v>1</v>
      </c>
      <c r="D168" s="31"/>
      <c r="E168" s="16">
        <v>2</v>
      </c>
      <c r="F168" s="31">
        <v>1</v>
      </c>
      <c r="G168" s="16"/>
      <c r="H168" s="31">
        <v>1</v>
      </c>
      <c r="I168" s="16">
        <v>1</v>
      </c>
      <c r="J168" s="31"/>
      <c r="K168" s="16">
        <v>2</v>
      </c>
      <c r="L168" s="31"/>
      <c r="M168" s="14"/>
      <c r="N168" s="16">
        <f t="shared" si="45"/>
        <v>6</v>
      </c>
      <c r="O168" s="31">
        <f t="shared" si="45"/>
        <v>2</v>
      </c>
      <c r="P168" s="15"/>
      <c r="Q168" s="21">
        <f t="shared" si="46"/>
        <v>8</v>
      </c>
      <c r="R168" s="14"/>
      <c r="T168" s="28">
        <f t="shared" si="44"/>
        <v>8.0000000000000002E-3</v>
      </c>
      <c r="U168" s="14"/>
      <c r="V168" s="14"/>
      <c r="W168" s="23" t="s">
        <v>58</v>
      </c>
      <c r="X168" s="52">
        <f t="shared" si="53"/>
        <v>-1.6468699218760152E-3</v>
      </c>
      <c r="Y168" s="45">
        <f t="shared" si="54"/>
        <v>8.0000000000000002E-3</v>
      </c>
      <c r="Z168" s="52">
        <f t="shared" si="55"/>
        <v>1.2118074110357691E-2</v>
      </c>
      <c r="AB168" s="47"/>
      <c r="AC168" s="47"/>
      <c r="AD168" s="47"/>
    </row>
    <row r="169" spans="1:30" ht="15.6" thickTop="1" thickBot="1" x14ac:dyDescent="0.35">
      <c r="A169" s="23" t="s">
        <v>148</v>
      </c>
      <c r="C169" s="16"/>
      <c r="D169" s="31"/>
      <c r="E169" s="16"/>
      <c r="F169" s="31"/>
      <c r="G169" s="16"/>
      <c r="H169" s="31"/>
      <c r="I169" s="16"/>
      <c r="J169" s="31"/>
      <c r="K169" s="16">
        <v>2</v>
      </c>
      <c r="L169" s="31"/>
      <c r="M169" s="14"/>
      <c r="N169" s="16">
        <f t="shared" si="45"/>
        <v>2</v>
      </c>
      <c r="O169" s="31">
        <f t="shared" si="45"/>
        <v>0</v>
      </c>
      <c r="P169" s="15"/>
      <c r="Q169" s="21">
        <f t="shared" si="46"/>
        <v>2</v>
      </c>
      <c r="R169" s="14"/>
      <c r="T169" s="28">
        <f t="shared" si="44"/>
        <v>2E-3</v>
      </c>
      <c r="U169" s="14"/>
      <c r="V169" s="14"/>
      <c r="W169" s="23" t="s">
        <v>148</v>
      </c>
      <c r="X169" s="52">
        <f t="shared" si="53"/>
        <v>-1.6468699218760152E-3</v>
      </c>
      <c r="Y169" s="45">
        <f t="shared" si="54"/>
        <v>2E-3</v>
      </c>
      <c r="Z169" s="52">
        <f t="shared" si="55"/>
        <v>1.2118074110357691E-2</v>
      </c>
      <c r="AB169" s="47"/>
      <c r="AC169" s="47"/>
      <c r="AD169" s="47"/>
    </row>
    <row r="170" spans="1:30" ht="15.6" thickTop="1" thickBot="1" x14ac:dyDescent="0.35">
      <c r="A170" s="24" t="s">
        <v>149</v>
      </c>
      <c r="B170" s="5"/>
      <c r="C170" s="10"/>
      <c r="D170" s="29"/>
      <c r="E170" s="10">
        <v>2</v>
      </c>
      <c r="F170" s="29"/>
      <c r="G170" s="10"/>
      <c r="H170" s="29">
        <v>1</v>
      </c>
      <c r="I170" s="10">
        <v>1</v>
      </c>
      <c r="J170" s="29"/>
      <c r="K170" s="10"/>
      <c r="L170" s="29"/>
      <c r="M170" s="11"/>
      <c r="N170" s="10">
        <f t="shared" si="45"/>
        <v>3</v>
      </c>
      <c r="O170" s="29">
        <f t="shared" si="45"/>
        <v>1</v>
      </c>
      <c r="P170" s="12"/>
      <c r="Q170" s="21">
        <f t="shared" si="46"/>
        <v>4</v>
      </c>
      <c r="T170" s="28">
        <f t="shared" si="44"/>
        <v>4.0000000000000001E-3</v>
      </c>
      <c r="W170" s="24" t="s">
        <v>149</v>
      </c>
      <c r="X170" s="52">
        <f t="shared" si="53"/>
        <v>-1.6468699218760152E-3</v>
      </c>
      <c r="Y170" s="45">
        <f t="shared" si="54"/>
        <v>4.0000000000000001E-3</v>
      </c>
      <c r="Z170" s="52">
        <f t="shared" si="55"/>
        <v>1.2118074110357691E-2</v>
      </c>
      <c r="AB170" s="47"/>
      <c r="AC170" s="47"/>
      <c r="AD170" s="47"/>
    </row>
    <row r="171" spans="1:30" ht="15.6" thickTop="1" thickBot="1" x14ac:dyDescent="0.35">
      <c r="A171" s="7" t="s">
        <v>251</v>
      </c>
      <c r="B171" s="8" t="s">
        <v>500</v>
      </c>
      <c r="C171" s="17"/>
      <c r="D171" s="32"/>
      <c r="E171" s="17"/>
      <c r="F171" s="32"/>
      <c r="G171" s="17"/>
      <c r="H171" s="32"/>
      <c r="I171" s="17"/>
      <c r="J171" s="32"/>
      <c r="K171" s="17"/>
      <c r="L171" s="32"/>
      <c r="M171" s="18"/>
      <c r="N171" s="17">
        <f t="shared" si="45"/>
        <v>0</v>
      </c>
      <c r="O171" s="32">
        <f t="shared" si="45"/>
        <v>0</v>
      </c>
      <c r="P171" s="19"/>
      <c r="Q171" s="21">
        <f t="shared" si="46"/>
        <v>0</v>
      </c>
      <c r="T171" s="28"/>
      <c r="W171" s="7" t="s">
        <v>251</v>
      </c>
      <c r="X171" s="47"/>
      <c r="Z171" s="47"/>
      <c r="AB171" s="47"/>
      <c r="AC171" s="47"/>
      <c r="AD171" s="47"/>
    </row>
    <row r="172" spans="1:30" ht="15.6" thickTop="1" thickBot="1" x14ac:dyDescent="0.35">
      <c r="A172" s="7" t="s">
        <v>219</v>
      </c>
      <c r="B172" s="8" t="s">
        <v>500</v>
      </c>
      <c r="C172" s="17"/>
      <c r="D172" s="32"/>
      <c r="E172" s="17"/>
      <c r="F172" s="32"/>
      <c r="G172" s="17"/>
      <c r="H172" s="32"/>
      <c r="I172" s="17"/>
      <c r="J172" s="32"/>
      <c r="K172" s="17"/>
      <c r="L172" s="32"/>
      <c r="M172" s="18"/>
      <c r="N172" s="17">
        <f t="shared" si="45"/>
        <v>0</v>
      </c>
      <c r="O172" s="32">
        <f t="shared" si="45"/>
        <v>0</v>
      </c>
      <c r="P172" s="19"/>
      <c r="Q172" s="21">
        <f t="shared" si="46"/>
        <v>0</v>
      </c>
      <c r="T172" s="28"/>
      <c r="W172" s="7" t="s">
        <v>219</v>
      </c>
      <c r="X172" s="47"/>
      <c r="Z172" s="47"/>
      <c r="AB172" s="47"/>
      <c r="AC172" s="47"/>
      <c r="AD172" s="47"/>
    </row>
    <row r="173" spans="1:30" ht="15.6" thickTop="1" thickBot="1" x14ac:dyDescent="0.35">
      <c r="A173" s="1" t="s">
        <v>33</v>
      </c>
      <c r="C173" s="13">
        <v>1</v>
      </c>
      <c r="D173" s="30">
        <v>1</v>
      </c>
      <c r="E173" s="13"/>
      <c r="F173" s="30">
        <v>1</v>
      </c>
      <c r="G173" s="13"/>
      <c r="H173" s="30"/>
      <c r="I173" s="13"/>
      <c r="J173" s="30">
        <v>1</v>
      </c>
      <c r="K173" s="13"/>
      <c r="L173" s="30"/>
      <c r="M173" s="14"/>
      <c r="N173" s="13">
        <f t="shared" si="45"/>
        <v>1</v>
      </c>
      <c r="O173" s="30">
        <f t="shared" si="45"/>
        <v>3</v>
      </c>
      <c r="P173" s="15"/>
      <c r="Q173" s="21">
        <f t="shared" si="46"/>
        <v>4</v>
      </c>
      <c r="R173" s="21">
        <f>SUM(Q173:Q177)</f>
        <v>24</v>
      </c>
      <c r="T173" s="28">
        <f t="shared" si="44"/>
        <v>4.0000000000000001E-3</v>
      </c>
      <c r="U173" s="28">
        <f>R173/$Q$233</f>
        <v>2.4E-2</v>
      </c>
      <c r="V173" s="36"/>
      <c r="W173" s="47" t="s">
        <v>33</v>
      </c>
      <c r="X173" s="52">
        <f t="shared" ref="X173:X183" si="56">$Y$3+$X$8*$Y$6</f>
        <v>-1.6468699218760152E-3</v>
      </c>
      <c r="Y173" s="45">
        <f t="shared" ref="Y173:Y183" si="57">T173</f>
        <v>4.0000000000000001E-3</v>
      </c>
      <c r="Z173" s="52">
        <f t="shared" ref="Z173:Z183" si="58">$Y$3+$Z$8*$Y$6</f>
        <v>1.2118074110357691E-2</v>
      </c>
      <c r="AB173" s="52">
        <f>$AC$3+$AB$8*$AC$6</f>
        <v>8.957743117265677E-3</v>
      </c>
      <c r="AC173" s="45">
        <f>U173</f>
        <v>2.4E-2</v>
      </c>
      <c r="AD173" s="52">
        <f>$AC$3+$AD$8*$AC$6</f>
        <v>3.755388478971107E-2</v>
      </c>
    </row>
    <row r="174" spans="1:30" ht="15.6" thickTop="1" thickBot="1" x14ac:dyDescent="0.35">
      <c r="A174" s="1" t="s">
        <v>150</v>
      </c>
      <c r="C174" s="16">
        <v>1</v>
      </c>
      <c r="D174" s="31"/>
      <c r="E174" s="16"/>
      <c r="F174" s="31"/>
      <c r="G174" s="16"/>
      <c r="H174" s="31"/>
      <c r="I174" s="16"/>
      <c r="J174" s="31"/>
      <c r="K174" s="16"/>
      <c r="L174" s="31">
        <v>1</v>
      </c>
      <c r="M174" s="14"/>
      <c r="N174" s="16">
        <f t="shared" si="45"/>
        <v>1</v>
      </c>
      <c r="O174" s="31">
        <f t="shared" si="45"/>
        <v>1</v>
      </c>
      <c r="P174" s="15"/>
      <c r="Q174" s="21">
        <f t="shared" si="46"/>
        <v>2</v>
      </c>
      <c r="R174" s="14"/>
      <c r="T174" s="28">
        <f t="shared" si="44"/>
        <v>2E-3</v>
      </c>
      <c r="U174" s="14"/>
      <c r="V174" s="14"/>
      <c r="W174" s="47" t="s">
        <v>150</v>
      </c>
      <c r="X174" s="52">
        <f t="shared" si="56"/>
        <v>-1.6468699218760152E-3</v>
      </c>
      <c r="Y174" s="45">
        <f t="shared" si="57"/>
        <v>2E-3</v>
      </c>
      <c r="Z174" s="52">
        <f t="shared" si="58"/>
        <v>1.2118074110357691E-2</v>
      </c>
      <c r="AB174" s="47"/>
      <c r="AC174" s="47"/>
      <c r="AD174" s="47"/>
    </row>
    <row r="175" spans="1:30" ht="15.6" thickTop="1" thickBot="1" x14ac:dyDescent="0.35">
      <c r="A175" s="1" t="s">
        <v>34</v>
      </c>
      <c r="C175" s="16">
        <v>1</v>
      </c>
      <c r="D175" s="31">
        <v>1</v>
      </c>
      <c r="E175" s="16"/>
      <c r="F175" s="31"/>
      <c r="G175" s="16">
        <v>1</v>
      </c>
      <c r="H175" s="31"/>
      <c r="I175" s="16">
        <v>2</v>
      </c>
      <c r="J175" s="31"/>
      <c r="K175" s="16"/>
      <c r="L175" s="31">
        <v>1</v>
      </c>
      <c r="M175" s="14"/>
      <c r="N175" s="16">
        <f t="shared" si="45"/>
        <v>4</v>
      </c>
      <c r="O175" s="31">
        <f t="shared" si="45"/>
        <v>2</v>
      </c>
      <c r="P175" s="15"/>
      <c r="Q175" s="21">
        <f t="shared" si="46"/>
        <v>6</v>
      </c>
      <c r="R175" s="14"/>
      <c r="T175" s="28">
        <f t="shared" si="44"/>
        <v>6.0000000000000001E-3</v>
      </c>
      <c r="U175" s="14"/>
      <c r="V175" s="14"/>
      <c r="W175" s="47" t="s">
        <v>34</v>
      </c>
      <c r="X175" s="52">
        <f t="shared" si="56"/>
        <v>-1.6468699218760152E-3</v>
      </c>
      <c r="Y175" s="45">
        <f t="shared" si="57"/>
        <v>6.0000000000000001E-3</v>
      </c>
      <c r="Z175" s="52">
        <f t="shared" si="58"/>
        <v>1.2118074110357691E-2</v>
      </c>
      <c r="AB175" s="47"/>
      <c r="AC175" s="47"/>
      <c r="AD175" s="47"/>
    </row>
    <row r="176" spans="1:30" ht="15.6" thickTop="1" thickBot="1" x14ac:dyDescent="0.35">
      <c r="A176" s="1" t="s">
        <v>151</v>
      </c>
      <c r="C176" s="16"/>
      <c r="D176" s="31"/>
      <c r="E176" s="16">
        <v>1</v>
      </c>
      <c r="F176" s="31"/>
      <c r="G176" s="16"/>
      <c r="H176" s="31"/>
      <c r="I176" s="16"/>
      <c r="J176" s="31">
        <v>1</v>
      </c>
      <c r="K176" s="16"/>
      <c r="L176" s="31">
        <v>1</v>
      </c>
      <c r="M176" s="14"/>
      <c r="N176" s="16">
        <f t="shared" si="45"/>
        <v>1</v>
      </c>
      <c r="O176" s="31">
        <f t="shared" si="45"/>
        <v>2</v>
      </c>
      <c r="P176" s="15"/>
      <c r="Q176" s="21">
        <f t="shared" si="46"/>
        <v>3</v>
      </c>
      <c r="R176" s="14"/>
      <c r="T176" s="28">
        <f t="shared" si="44"/>
        <v>3.0000000000000001E-3</v>
      </c>
      <c r="U176" s="14"/>
      <c r="V176" s="14"/>
      <c r="W176" s="47" t="s">
        <v>151</v>
      </c>
      <c r="X176" s="52">
        <f t="shared" si="56"/>
        <v>-1.6468699218760152E-3</v>
      </c>
      <c r="Y176" s="45">
        <f t="shared" si="57"/>
        <v>3.0000000000000001E-3</v>
      </c>
      <c r="Z176" s="52">
        <f t="shared" si="58"/>
        <v>1.2118074110357691E-2</v>
      </c>
      <c r="AB176" s="47"/>
      <c r="AC176" s="47"/>
      <c r="AD176" s="47"/>
    </row>
    <row r="177" spans="1:30" ht="15.6" thickTop="1" thickBot="1" x14ac:dyDescent="0.35">
      <c r="A177" s="6" t="s">
        <v>152</v>
      </c>
      <c r="B177" s="5"/>
      <c r="C177" s="10">
        <v>1</v>
      </c>
      <c r="D177" s="29"/>
      <c r="E177" s="10">
        <v>1</v>
      </c>
      <c r="F177" s="29">
        <v>2</v>
      </c>
      <c r="G177" s="10">
        <v>1</v>
      </c>
      <c r="H177" s="29"/>
      <c r="I177" s="10">
        <v>2</v>
      </c>
      <c r="J177" s="29">
        <v>1</v>
      </c>
      <c r="K177" s="10">
        <v>1</v>
      </c>
      <c r="L177" s="29"/>
      <c r="M177" s="11"/>
      <c r="N177" s="10">
        <f t="shared" si="45"/>
        <v>6</v>
      </c>
      <c r="O177" s="29">
        <f t="shared" si="45"/>
        <v>3</v>
      </c>
      <c r="P177" s="12"/>
      <c r="Q177" s="21">
        <f t="shared" si="46"/>
        <v>9</v>
      </c>
      <c r="R177" s="11"/>
      <c r="T177" s="28">
        <f t="shared" si="44"/>
        <v>8.9999999999999993E-3</v>
      </c>
      <c r="U177" s="11"/>
      <c r="V177" s="43"/>
      <c r="W177" s="53" t="s">
        <v>152</v>
      </c>
      <c r="X177" s="52">
        <f t="shared" si="56"/>
        <v>-1.6468699218760152E-3</v>
      </c>
      <c r="Y177" s="45">
        <f t="shared" si="57"/>
        <v>8.9999999999999993E-3</v>
      </c>
      <c r="Z177" s="52">
        <f t="shared" si="58"/>
        <v>1.2118074110357691E-2</v>
      </c>
      <c r="AB177" s="47"/>
      <c r="AC177" s="47"/>
      <c r="AD177" s="47"/>
    </row>
    <row r="178" spans="1:30" ht="15.6" thickTop="1" thickBot="1" x14ac:dyDescent="0.35">
      <c r="A178" s="1" t="s">
        <v>153</v>
      </c>
      <c r="C178" s="13">
        <v>1</v>
      </c>
      <c r="D178" s="30">
        <v>1</v>
      </c>
      <c r="E178" s="13"/>
      <c r="F178" s="30"/>
      <c r="G178" s="13">
        <v>2</v>
      </c>
      <c r="H178" s="30">
        <v>2</v>
      </c>
      <c r="I178" s="13"/>
      <c r="J178" s="30"/>
      <c r="K178" s="13"/>
      <c r="L178" s="30">
        <v>1</v>
      </c>
      <c r="M178" s="14"/>
      <c r="N178" s="13">
        <f t="shared" si="45"/>
        <v>3</v>
      </c>
      <c r="O178" s="30">
        <f t="shared" si="45"/>
        <v>4</v>
      </c>
      <c r="P178" s="15"/>
      <c r="Q178" s="21">
        <f t="shared" si="46"/>
        <v>7</v>
      </c>
      <c r="R178" s="21">
        <f>SUM(Q178:Q183)</f>
        <v>26</v>
      </c>
      <c r="T178" s="28">
        <f t="shared" si="44"/>
        <v>7.0000000000000001E-3</v>
      </c>
      <c r="U178" s="28">
        <f>R178/$Q$233</f>
        <v>2.5999999999999999E-2</v>
      </c>
      <c r="V178" s="36"/>
      <c r="W178" s="47" t="s">
        <v>153</v>
      </c>
      <c r="X178" s="52">
        <f t="shared" si="56"/>
        <v>-1.6468699218760152E-3</v>
      </c>
      <c r="Y178" s="45">
        <f t="shared" si="57"/>
        <v>7.0000000000000001E-3</v>
      </c>
      <c r="Z178" s="52">
        <f t="shared" si="58"/>
        <v>1.2118074110357691E-2</v>
      </c>
      <c r="AB178" s="52">
        <f>$AC$3+$AB$8*$AC$6</f>
        <v>8.957743117265677E-3</v>
      </c>
      <c r="AC178" s="45">
        <f>U178</f>
        <v>2.5999999999999999E-2</v>
      </c>
      <c r="AD178" s="52">
        <f>$AC$3+$AD$8*$AC$6</f>
        <v>3.755388478971107E-2</v>
      </c>
    </row>
    <row r="179" spans="1:30" ht="15.6" thickTop="1" thickBot="1" x14ac:dyDescent="0.35">
      <c r="A179" s="1" t="s">
        <v>154</v>
      </c>
      <c r="C179" s="16">
        <v>1</v>
      </c>
      <c r="D179" s="31"/>
      <c r="E179" s="16"/>
      <c r="F179" s="31">
        <v>1</v>
      </c>
      <c r="G179" s="16">
        <v>1</v>
      </c>
      <c r="H179" s="31">
        <v>1</v>
      </c>
      <c r="I179" s="16"/>
      <c r="J179" s="31"/>
      <c r="K179" s="16"/>
      <c r="L179" s="31">
        <v>1</v>
      </c>
      <c r="M179" s="14"/>
      <c r="N179" s="16">
        <f t="shared" si="45"/>
        <v>2</v>
      </c>
      <c r="O179" s="31">
        <f t="shared" si="45"/>
        <v>3</v>
      </c>
      <c r="P179" s="15"/>
      <c r="Q179" s="21">
        <f t="shared" si="46"/>
        <v>5</v>
      </c>
      <c r="R179" s="14"/>
      <c r="T179" s="28">
        <f t="shared" si="44"/>
        <v>5.0000000000000001E-3</v>
      </c>
      <c r="U179" s="14"/>
      <c r="V179" s="14"/>
      <c r="W179" s="47" t="s">
        <v>154</v>
      </c>
      <c r="X179" s="52">
        <f t="shared" si="56"/>
        <v>-1.6468699218760152E-3</v>
      </c>
      <c r="Y179" s="45">
        <f t="shared" si="57"/>
        <v>5.0000000000000001E-3</v>
      </c>
      <c r="Z179" s="52">
        <f t="shared" si="58"/>
        <v>1.2118074110357691E-2</v>
      </c>
      <c r="AB179" s="47"/>
      <c r="AC179" s="47"/>
      <c r="AD179" s="47"/>
    </row>
    <row r="180" spans="1:30" ht="15.6" thickTop="1" thickBot="1" x14ac:dyDescent="0.35">
      <c r="A180" s="1" t="s">
        <v>35</v>
      </c>
      <c r="C180" s="16"/>
      <c r="D180" s="31"/>
      <c r="E180" s="16"/>
      <c r="F180" s="31">
        <v>1</v>
      </c>
      <c r="G180" s="16"/>
      <c r="H180" s="31">
        <v>2</v>
      </c>
      <c r="I180" s="16">
        <v>1</v>
      </c>
      <c r="J180" s="31"/>
      <c r="K180" s="16"/>
      <c r="L180" s="31"/>
      <c r="M180" s="14"/>
      <c r="N180" s="16">
        <f t="shared" si="45"/>
        <v>1</v>
      </c>
      <c r="O180" s="31">
        <f t="shared" si="45"/>
        <v>3</v>
      </c>
      <c r="P180" s="15"/>
      <c r="Q180" s="21">
        <f t="shared" si="46"/>
        <v>4</v>
      </c>
      <c r="R180" s="14"/>
      <c r="T180" s="28">
        <f t="shared" si="44"/>
        <v>4.0000000000000001E-3</v>
      </c>
      <c r="U180" s="14"/>
      <c r="V180" s="14"/>
      <c r="W180" s="47" t="s">
        <v>35</v>
      </c>
      <c r="X180" s="52">
        <f t="shared" si="56"/>
        <v>-1.6468699218760152E-3</v>
      </c>
      <c r="Y180" s="45">
        <f t="shared" si="57"/>
        <v>4.0000000000000001E-3</v>
      </c>
      <c r="Z180" s="52">
        <f t="shared" si="58"/>
        <v>1.2118074110357691E-2</v>
      </c>
      <c r="AB180" s="47"/>
      <c r="AC180" s="47"/>
      <c r="AD180" s="47"/>
    </row>
    <row r="181" spans="1:30" ht="15.6" thickTop="1" thickBot="1" x14ac:dyDescent="0.35">
      <c r="A181" s="1" t="s">
        <v>155</v>
      </c>
      <c r="C181" s="16"/>
      <c r="D181" s="31"/>
      <c r="E181" s="16"/>
      <c r="F181" s="31"/>
      <c r="G181" s="16">
        <v>1</v>
      </c>
      <c r="H181" s="31"/>
      <c r="I181" s="16">
        <v>1</v>
      </c>
      <c r="J181" s="31"/>
      <c r="K181" s="16"/>
      <c r="L181" s="31"/>
      <c r="M181" s="14"/>
      <c r="N181" s="16">
        <f t="shared" si="45"/>
        <v>2</v>
      </c>
      <c r="O181" s="31">
        <f t="shared" si="45"/>
        <v>0</v>
      </c>
      <c r="P181" s="15"/>
      <c r="Q181" s="21">
        <f t="shared" si="46"/>
        <v>2</v>
      </c>
      <c r="R181" s="14"/>
      <c r="T181" s="28">
        <f t="shared" si="44"/>
        <v>2E-3</v>
      </c>
      <c r="U181" s="14"/>
      <c r="V181" s="14"/>
      <c r="W181" s="47" t="s">
        <v>155</v>
      </c>
      <c r="X181" s="52">
        <f t="shared" si="56"/>
        <v>-1.6468699218760152E-3</v>
      </c>
      <c r="Y181" s="45">
        <f t="shared" si="57"/>
        <v>2E-3</v>
      </c>
      <c r="Z181" s="52">
        <f t="shared" si="58"/>
        <v>1.2118074110357691E-2</v>
      </c>
      <c r="AB181" s="47"/>
      <c r="AC181" s="47"/>
      <c r="AD181" s="47"/>
    </row>
    <row r="182" spans="1:30" ht="15.6" thickTop="1" thickBot="1" x14ac:dyDescent="0.35">
      <c r="A182" s="1" t="s">
        <v>156</v>
      </c>
      <c r="C182" s="16"/>
      <c r="D182" s="31"/>
      <c r="E182" s="16">
        <v>1</v>
      </c>
      <c r="F182" s="31">
        <v>2</v>
      </c>
      <c r="G182" s="16"/>
      <c r="H182" s="31"/>
      <c r="I182" s="16"/>
      <c r="J182" s="31">
        <v>1</v>
      </c>
      <c r="K182" s="16">
        <v>1</v>
      </c>
      <c r="L182" s="31"/>
      <c r="M182" s="14"/>
      <c r="N182" s="16">
        <f t="shared" si="45"/>
        <v>2</v>
      </c>
      <c r="O182" s="31">
        <f t="shared" si="45"/>
        <v>3</v>
      </c>
      <c r="P182" s="15"/>
      <c r="Q182" s="21">
        <f t="shared" si="46"/>
        <v>5</v>
      </c>
      <c r="R182" s="14"/>
      <c r="T182" s="28">
        <f t="shared" si="44"/>
        <v>5.0000000000000001E-3</v>
      </c>
      <c r="U182" s="14"/>
      <c r="V182" s="14"/>
      <c r="W182" s="47" t="s">
        <v>156</v>
      </c>
      <c r="X182" s="52">
        <f t="shared" si="56"/>
        <v>-1.6468699218760152E-3</v>
      </c>
      <c r="Y182" s="45">
        <f t="shared" si="57"/>
        <v>5.0000000000000001E-3</v>
      </c>
      <c r="Z182" s="52">
        <f t="shared" si="58"/>
        <v>1.2118074110357691E-2</v>
      </c>
      <c r="AB182" s="47"/>
      <c r="AC182" s="47"/>
      <c r="AD182" s="47"/>
    </row>
    <row r="183" spans="1:30" ht="15.6" thickTop="1" thickBot="1" x14ac:dyDescent="0.35">
      <c r="A183" s="6" t="s">
        <v>157</v>
      </c>
      <c r="B183" s="5"/>
      <c r="C183" s="10">
        <v>1</v>
      </c>
      <c r="D183" s="29"/>
      <c r="E183" s="10"/>
      <c r="F183" s="29"/>
      <c r="G183" s="10"/>
      <c r="H183" s="29">
        <v>1</v>
      </c>
      <c r="I183" s="10"/>
      <c r="J183" s="29"/>
      <c r="K183" s="10"/>
      <c r="L183" s="29">
        <v>1</v>
      </c>
      <c r="M183" s="11"/>
      <c r="N183" s="10">
        <f t="shared" si="45"/>
        <v>1</v>
      </c>
      <c r="O183" s="29">
        <f t="shared" si="45"/>
        <v>2</v>
      </c>
      <c r="P183" s="12"/>
      <c r="Q183" s="21">
        <f t="shared" si="46"/>
        <v>3</v>
      </c>
      <c r="R183" s="14"/>
      <c r="T183" s="28">
        <f t="shared" si="44"/>
        <v>3.0000000000000001E-3</v>
      </c>
      <c r="U183" s="14"/>
      <c r="V183" s="14"/>
      <c r="W183" s="53" t="s">
        <v>157</v>
      </c>
      <c r="X183" s="52">
        <f t="shared" si="56"/>
        <v>-1.6468699218760152E-3</v>
      </c>
      <c r="Y183" s="45">
        <f t="shared" si="57"/>
        <v>3.0000000000000001E-3</v>
      </c>
      <c r="Z183" s="52">
        <f t="shared" si="58"/>
        <v>1.2118074110357691E-2</v>
      </c>
      <c r="AB183" s="47"/>
      <c r="AC183" s="47"/>
      <c r="AD183" s="47"/>
    </row>
    <row r="184" spans="1:30" ht="15.6" thickTop="1" thickBot="1" x14ac:dyDescent="0.35">
      <c r="A184" s="7" t="s">
        <v>239</v>
      </c>
      <c r="B184" s="8" t="s">
        <v>500</v>
      </c>
      <c r="C184" s="17"/>
      <c r="D184" s="32"/>
      <c r="E184" s="17"/>
      <c r="F184" s="32"/>
      <c r="G184" s="17"/>
      <c r="H184" s="32"/>
      <c r="I184" s="17"/>
      <c r="J184" s="32"/>
      <c r="K184" s="17"/>
      <c r="L184" s="32"/>
      <c r="M184" s="18"/>
      <c r="N184" s="17">
        <f t="shared" si="45"/>
        <v>0</v>
      </c>
      <c r="O184" s="32">
        <f t="shared" si="45"/>
        <v>0</v>
      </c>
      <c r="P184" s="19"/>
      <c r="Q184" s="21">
        <f t="shared" si="46"/>
        <v>0</v>
      </c>
      <c r="T184" s="28"/>
      <c r="W184" s="7" t="s">
        <v>239</v>
      </c>
      <c r="X184" s="47"/>
      <c r="Z184" s="47"/>
      <c r="AB184" s="47"/>
      <c r="AC184" s="47"/>
      <c r="AD184" s="47"/>
    </row>
    <row r="185" spans="1:30" ht="15.6" thickTop="1" thickBot="1" x14ac:dyDescent="0.35">
      <c r="A185" s="23" t="s">
        <v>158</v>
      </c>
      <c r="C185" s="13"/>
      <c r="D185" s="30"/>
      <c r="E185" s="13"/>
      <c r="F185" s="30"/>
      <c r="G185" s="13"/>
      <c r="H185" s="30">
        <v>1</v>
      </c>
      <c r="I185" s="13"/>
      <c r="J185" s="30">
        <v>2</v>
      </c>
      <c r="K185" s="13"/>
      <c r="L185" s="30"/>
      <c r="M185" s="14"/>
      <c r="N185" s="13">
        <f t="shared" si="45"/>
        <v>0</v>
      </c>
      <c r="O185" s="30">
        <f t="shared" si="45"/>
        <v>3</v>
      </c>
      <c r="P185" s="15"/>
      <c r="Q185" s="21">
        <f t="shared" si="46"/>
        <v>3</v>
      </c>
      <c r="R185" s="21">
        <f>SUM(Q185:Q190)</f>
        <v>10</v>
      </c>
      <c r="T185" s="28">
        <f t="shared" si="44"/>
        <v>3.0000000000000001E-3</v>
      </c>
      <c r="U185" s="28">
        <f>R185/$Q$233</f>
        <v>0.01</v>
      </c>
      <c r="V185" s="36"/>
      <c r="W185" s="23" t="s">
        <v>158</v>
      </c>
      <c r="X185" s="52">
        <f t="shared" ref="X185:X214" si="59">$Y$3+$X$8*$Y$6</f>
        <v>-1.6468699218760152E-3</v>
      </c>
      <c r="Y185" s="45">
        <f t="shared" ref="Y185:Y214" si="60">T185</f>
        <v>3.0000000000000001E-3</v>
      </c>
      <c r="Z185" s="52">
        <f t="shared" ref="Z185:Z214" si="61">$Y$3+$Z$8*$Y$6</f>
        <v>1.2118074110357691E-2</v>
      </c>
      <c r="AB185" s="52">
        <f>$AC$3+$AB$8*$AC$6</f>
        <v>8.957743117265677E-3</v>
      </c>
      <c r="AC185" s="45">
        <f>U185</f>
        <v>0.01</v>
      </c>
      <c r="AD185" s="52">
        <f>$AC$3+$AD$8*$AC$6</f>
        <v>3.755388478971107E-2</v>
      </c>
    </row>
    <row r="186" spans="1:30" ht="15.6" thickTop="1" thickBot="1" x14ac:dyDescent="0.35">
      <c r="A186" s="23" t="s">
        <v>59</v>
      </c>
      <c r="C186" s="16"/>
      <c r="D186" s="31"/>
      <c r="E186" s="16"/>
      <c r="F186" s="31"/>
      <c r="G186" s="16"/>
      <c r="H186" s="31">
        <v>1</v>
      </c>
      <c r="I186" s="16"/>
      <c r="J186" s="31"/>
      <c r="K186" s="16"/>
      <c r="L186" s="31"/>
      <c r="M186" s="14"/>
      <c r="N186" s="16">
        <f t="shared" si="45"/>
        <v>0</v>
      </c>
      <c r="O186" s="31">
        <f t="shared" si="45"/>
        <v>1</v>
      </c>
      <c r="P186" s="15"/>
      <c r="Q186" s="21">
        <f t="shared" si="46"/>
        <v>1</v>
      </c>
      <c r="R186" s="14"/>
      <c r="T186" s="28">
        <f t="shared" si="44"/>
        <v>1E-3</v>
      </c>
      <c r="U186" s="14"/>
      <c r="V186" s="14"/>
      <c r="W186" s="23" t="s">
        <v>59</v>
      </c>
      <c r="X186" s="52">
        <f t="shared" si="59"/>
        <v>-1.6468699218760152E-3</v>
      </c>
      <c r="Y186" s="45">
        <f t="shared" si="60"/>
        <v>1E-3</v>
      </c>
      <c r="Z186" s="52">
        <f t="shared" si="61"/>
        <v>1.2118074110357691E-2</v>
      </c>
      <c r="AB186" s="47"/>
      <c r="AC186" s="47"/>
      <c r="AD186" s="47"/>
    </row>
    <row r="187" spans="1:30" ht="15.6" thickTop="1" thickBot="1" x14ac:dyDescent="0.35">
      <c r="A187" s="23" t="s">
        <v>36</v>
      </c>
      <c r="C187" s="16"/>
      <c r="D187" s="31"/>
      <c r="E187" s="16"/>
      <c r="F187" s="31"/>
      <c r="G187" s="16"/>
      <c r="H187" s="31"/>
      <c r="I187" s="16"/>
      <c r="J187" s="31"/>
      <c r="K187" s="16"/>
      <c r="L187" s="31"/>
      <c r="M187" s="14"/>
      <c r="N187" s="16">
        <f t="shared" si="45"/>
        <v>0</v>
      </c>
      <c r="O187" s="31">
        <f t="shared" si="45"/>
        <v>0</v>
      </c>
      <c r="P187" s="15"/>
      <c r="Q187" s="21">
        <f t="shared" si="46"/>
        <v>0</v>
      </c>
      <c r="R187" s="14"/>
      <c r="T187" s="28">
        <f t="shared" si="44"/>
        <v>0</v>
      </c>
      <c r="U187" s="14"/>
      <c r="V187" s="14"/>
      <c r="W187" s="23" t="s">
        <v>36</v>
      </c>
      <c r="X187" s="52">
        <f t="shared" si="59"/>
        <v>-1.6468699218760152E-3</v>
      </c>
      <c r="Y187" s="45">
        <f t="shared" si="60"/>
        <v>0</v>
      </c>
      <c r="Z187" s="52">
        <f t="shared" si="61"/>
        <v>1.2118074110357691E-2</v>
      </c>
      <c r="AB187" s="47"/>
      <c r="AC187" s="47"/>
      <c r="AD187" s="47"/>
    </row>
    <row r="188" spans="1:30" ht="15.6" thickTop="1" thickBot="1" x14ac:dyDescent="0.35">
      <c r="A188" s="23" t="s">
        <v>60</v>
      </c>
      <c r="C188" s="16"/>
      <c r="D188" s="31"/>
      <c r="E188" s="16">
        <v>1</v>
      </c>
      <c r="F188" s="31"/>
      <c r="G188" s="16"/>
      <c r="H188" s="31"/>
      <c r="I188" s="16"/>
      <c r="J188" s="31"/>
      <c r="K188" s="16"/>
      <c r="L188" s="31"/>
      <c r="M188" s="14"/>
      <c r="N188" s="16">
        <f t="shared" si="45"/>
        <v>1</v>
      </c>
      <c r="O188" s="31">
        <f t="shared" si="45"/>
        <v>0</v>
      </c>
      <c r="P188" s="15"/>
      <c r="Q188" s="21">
        <f t="shared" si="46"/>
        <v>1</v>
      </c>
      <c r="R188" s="14"/>
      <c r="T188" s="28">
        <f t="shared" si="44"/>
        <v>1E-3</v>
      </c>
      <c r="U188" s="14"/>
      <c r="V188" s="14"/>
      <c r="W188" s="23" t="s">
        <v>60</v>
      </c>
      <c r="X188" s="52">
        <f t="shared" si="59"/>
        <v>-1.6468699218760152E-3</v>
      </c>
      <c r="Y188" s="45">
        <f t="shared" si="60"/>
        <v>1E-3</v>
      </c>
      <c r="Z188" s="52">
        <f t="shared" si="61"/>
        <v>1.2118074110357691E-2</v>
      </c>
      <c r="AB188" s="47"/>
      <c r="AC188" s="47"/>
      <c r="AD188" s="47"/>
    </row>
    <row r="189" spans="1:30" ht="15.6" thickTop="1" thickBot="1" x14ac:dyDescent="0.35">
      <c r="A189" s="23" t="s">
        <v>37</v>
      </c>
      <c r="C189" s="16"/>
      <c r="D189" s="31">
        <v>1</v>
      </c>
      <c r="E189" s="16"/>
      <c r="F189" s="31"/>
      <c r="G189" s="16">
        <v>1</v>
      </c>
      <c r="H189" s="31"/>
      <c r="I189" s="16"/>
      <c r="J189" s="31"/>
      <c r="K189" s="16"/>
      <c r="L189" s="31"/>
      <c r="M189" s="14"/>
      <c r="N189" s="16">
        <f t="shared" si="45"/>
        <v>1</v>
      </c>
      <c r="O189" s="31">
        <f t="shared" si="45"/>
        <v>1</v>
      </c>
      <c r="P189" s="15"/>
      <c r="Q189" s="21">
        <f t="shared" si="46"/>
        <v>2</v>
      </c>
      <c r="R189" s="14"/>
      <c r="T189" s="28">
        <f t="shared" si="44"/>
        <v>2E-3</v>
      </c>
      <c r="U189" s="14"/>
      <c r="V189" s="14"/>
      <c r="W189" s="23" t="s">
        <v>37</v>
      </c>
      <c r="X189" s="52">
        <f t="shared" si="59"/>
        <v>-1.6468699218760152E-3</v>
      </c>
      <c r="Y189" s="45">
        <f t="shared" si="60"/>
        <v>2E-3</v>
      </c>
      <c r="Z189" s="52">
        <f t="shared" si="61"/>
        <v>1.2118074110357691E-2</v>
      </c>
      <c r="AB189" s="47"/>
      <c r="AC189" s="47"/>
      <c r="AD189" s="47"/>
    </row>
    <row r="190" spans="1:30" ht="15.6" thickTop="1" thickBot="1" x14ac:dyDescent="0.35">
      <c r="A190" s="24" t="s">
        <v>159</v>
      </c>
      <c r="B190" s="5"/>
      <c r="C190" s="10"/>
      <c r="D190" s="29"/>
      <c r="E190" s="10"/>
      <c r="F190" s="29"/>
      <c r="G190" s="10">
        <v>1</v>
      </c>
      <c r="H190" s="29">
        <v>1</v>
      </c>
      <c r="I190" s="10"/>
      <c r="J190" s="29">
        <v>1</v>
      </c>
      <c r="K190" s="10"/>
      <c r="L190" s="29"/>
      <c r="M190" s="11"/>
      <c r="N190" s="10">
        <f t="shared" si="45"/>
        <v>1</v>
      </c>
      <c r="O190" s="29">
        <f t="shared" si="45"/>
        <v>2</v>
      </c>
      <c r="P190" s="12"/>
      <c r="Q190" s="21">
        <f t="shared" si="46"/>
        <v>3</v>
      </c>
      <c r="R190" s="11"/>
      <c r="T190" s="28">
        <f t="shared" si="44"/>
        <v>3.0000000000000001E-3</v>
      </c>
      <c r="U190" s="11"/>
      <c r="V190" s="43"/>
      <c r="W190" s="24" t="s">
        <v>159</v>
      </c>
      <c r="X190" s="52">
        <f t="shared" si="59"/>
        <v>-1.6468699218760152E-3</v>
      </c>
      <c r="Y190" s="45">
        <f t="shared" si="60"/>
        <v>3.0000000000000001E-3</v>
      </c>
      <c r="Z190" s="52">
        <f t="shared" si="61"/>
        <v>1.2118074110357691E-2</v>
      </c>
      <c r="AB190" s="47"/>
      <c r="AC190" s="47"/>
      <c r="AD190" s="47"/>
    </row>
    <row r="191" spans="1:30" ht="15.6" thickTop="1" thickBot="1" x14ac:dyDescent="0.35">
      <c r="A191" s="1" t="s">
        <v>38</v>
      </c>
      <c r="C191" s="13"/>
      <c r="D191" s="30"/>
      <c r="E191" s="13">
        <v>1</v>
      </c>
      <c r="F191" s="30">
        <v>1</v>
      </c>
      <c r="G191" s="13"/>
      <c r="H191" s="30"/>
      <c r="I191" s="13">
        <v>1</v>
      </c>
      <c r="J191" s="30"/>
      <c r="K191" s="13"/>
      <c r="L191" s="30">
        <v>1</v>
      </c>
      <c r="M191" s="14"/>
      <c r="N191" s="13">
        <f t="shared" si="45"/>
        <v>2</v>
      </c>
      <c r="O191" s="30">
        <f t="shared" si="45"/>
        <v>2</v>
      </c>
      <c r="P191" s="15"/>
      <c r="Q191" s="21">
        <f t="shared" si="46"/>
        <v>4</v>
      </c>
      <c r="R191" s="21">
        <f>SUM(Q191:Q194)</f>
        <v>19</v>
      </c>
      <c r="T191" s="28">
        <f t="shared" si="44"/>
        <v>4.0000000000000001E-3</v>
      </c>
      <c r="U191" s="28">
        <f>R191/$Q$233</f>
        <v>1.9E-2</v>
      </c>
      <c r="V191" s="36"/>
      <c r="W191" s="47" t="s">
        <v>38</v>
      </c>
      <c r="X191" s="52">
        <f t="shared" si="59"/>
        <v>-1.6468699218760152E-3</v>
      </c>
      <c r="Y191" s="45">
        <f t="shared" si="60"/>
        <v>4.0000000000000001E-3</v>
      </c>
      <c r="Z191" s="52">
        <f t="shared" si="61"/>
        <v>1.2118074110357691E-2</v>
      </c>
      <c r="AB191" s="52">
        <f>$AC$3+$AB$8*$AC$6</f>
        <v>8.957743117265677E-3</v>
      </c>
      <c r="AC191" s="45">
        <f>U191</f>
        <v>1.9E-2</v>
      </c>
      <c r="AD191" s="52">
        <f>$AC$3+$AD$8*$AC$6</f>
        <v>3.755388478971107E-2</v>
      </c>
    </row>
    <row r="192" spans="1:30" ht="15.6" thickTop="1" thickBot="1" x14ac:dyDescent="0.35">
      <c r="A192" s="1" t="s">
        <v>160</v>
      </c>
      <c r="C192" s="16"/>
      <c r="D192" s="31">
        <v>1</v>
      </c>
      <c r="E192" s="16"/>
      <c r="F192" s="31"/>
      <c r="G192" s="16"/>
      <c r="H192" s="31">
        <v>1</v>
      </c>
      <c r="I192" s="16"/>
      <c r="J192" s="31">
        <v>1</v>
      </c>
      <c r="K192" s="16">
        <v>1</v>
      </c>
      <c r="L192" s="31">
        <v>3</v>
      </c>
      <c r="M192" s="14"/>
      <c r="N192" s="16">
        <f t="shared" si="45"/>
        <v>1</v>
      </c>
      <c r="O192" s="31">
        <f t="shared" si="45"/>
        <v>6</v>
      </c>
      <c r="P192" s="15"/>
      <c r="Q192" s="21">
        <f t="shared" si="46"/>
        <v>7</v>
      </c>
      <c r="R192" s="14"/>
      <c r="T192" s="28">
        <f t="shared" si="44"/>
        <v>7.0000000000000001E-3</v>
      </c>
      <c r="U192" s="14"/>
      <c r="V192" s="14"/>
      <c r="W192" s="47" t="s">
        <v>160</v>
      </c>
      <c r="X192" s="52">
        <f t="shared" si="59"/>
        <v>-1.6468699218760152E-3</v>
      </c>
      <c r="Y192" s="45">
        <f t="shared" si="60"/>
        <v>7.0000000000000001E-3</v>
      </c>
      <c r="Z192" s="52">
        <f t="shared" si="61"/>
        <v>1.2118074110357691E-2</v>
      </c>
      <c r="AB192" s="47"/>
      <c r="AC192" s="47"/>
      <c r="AD192" s="47"/>
    </row>
    <row r="193" spans="1:30" ht="15.6" thickTop="1" thickBot="1" x14ac:dyDescent="0.35">
      <c r="A193" s="1" t="s">
        <v>161</v>
      </c>
      <c r="C193" s="16"/>
      <c r="D193" s="31"/>
      <c r="E193" s="16"/>
      <c r="F193" s="31">
        <v>1</v>
      </c>
      <c r="G193" s="16"/>
      <c r="H193" s="31">
        <v>1</v>
      </c>
      <c r="I193" s="16"/>
      <c r="J193" s="31"/>
      <c r="K193" s="16">
        <v>3</v>
      </c>
      <c r="L193" s="31"/>
      <c r="M193" s="14"/>
      <c r="N193" s="16">
        <f t="shared" si="45"/>
        <v>3</v>
      </c>
      <c r="O193" s="31">
        <f t="shared" si="45"/>
        <v>2</v>
      </c>
      <c r="P193" s="15"/>
      <c r="Q193" s="21">
        <f t="shared" si="46"/>
        <v>5</v>
      </c>
      <c r="R193" s="14"/>
      <c r="T193" s="28">
        <f t="shared" si="44"/>
        <v>5.0000000000000001E-3</v>
      </c>
      <c r="U193" s="14"/>
      <c r="V193" s="14"/>
      <c r="W193" s="47" t="s">
        <v>161</v>
      </c>
      <c r="X193" s="52">
        <f t="shared" si="59"/>
        <v>-1.6468699218760152E-3</v>
      </c>
      <c r="Y193" s="45">
        <f t="shared" si="60"/>
        <v>5.0000000000000001E-3</v>
      </c>
      <c r="Z193" s="52">
        <f t="shared" si="61"/>
        <v>1.2118074110357691E-2</v>
      </c>
      <c r="AB193" s="47"/>
      <c r="AC193" s="47"/>
      <c r="AD193" s="47"/>
    </row>
    <row r="194" spans="1:30" ht="15.6" thickTop="1" thickBot="1" x14ac:dyDescent="0.35">
      <c r="A194" s="6" t="s">
        <v>39</v>
      </c>
      <c r="B194" s="5"/>
      <c r="C194" s="10"/>
      <c r="D194" s="29">
        <v>1</v>
      </c>
      <c r="E194" s="10"/>
      <c r="F194" s="29"/>
      <c r="G194" s="10"/>
      <c r="H194" s="29">
        <v>1</v>
      </c>
      <c r="I194" s="10"/>
      <c r="J194" s="29"/>
      <c r="K194" s="10"/>
      <c r="L194" s="29">
        <v>1</v>
      </c>
      <c r="M194" s="11"/>
      <c r="N194" s="10">
        <f t="shared" si="45"/>
        <v>0</v>
      </c>
      <c r="O194" s="29">
        <f t="shared" si="45"/>
        <v>3</v>
      </c>
      <c r="P194" s="12"/>
      <c r="Q194" s="21">
        <f t="shared" si="46"/>
        <v>3</v>
      </c>
      <c r="R194" s="11"/>
      <c r="T194" s="28">
        <f t="shared" si="44"/>
        <v>3.0000000000000001E-3</v>
      </c>
      <c r="U194" s="11"/>
      <c r="V194" s="43"/>
      <c r="W194" s="53" t="s">
        <v>39</v>
      </c>
      <c r="X194" s="52">
        <f t="shared" si="59"/>
        <v>-1.6468699218760152E-3</v>
      </c>
      <c r="Y194" s="45">
        <f t="shared" si="60"/>
        <v>3.0000000000000001E-3</v>
      </c>
      <c r="Z194" s="52">
        <f t="shared" si="61"/>
        <v>1.2118074110357691E-2</v>
      </c>
      <c r="AB194" s="47"/>
      <c r="AC194" s="47"/>
      <c r="AD194" s="47"/>
    </row>
    <row r="195" spans="1:30" ht="15.6" thickTop="1" thickBot="1" x14ac:dyDescent="0.35">
      <c r="A195" s="25" t="s">
        <v>40</v>
      </c>
      <c r="C195" s="13"/>
      <c r="D195" s="30"/>
      <c r="E195" s="13">
        <v>2</v>
      </c>
      <c r="F195" s="30"/>
      <c r="G195" s="13">
        <v>1</v>
      </c>
      <c r="H195" s="30">
        <v>2</v>
      </c>
      <c r="I195" s="13">
        <v>2</v>
      </c>
      <c r="J195" s="30">
        <v>2</v>
      </c>
      <c r="K195" s="13">
        <v>1</v>
      </c>
      <c r="L195" s="30"/>
      <c r="M195" s="14"/>
      <c r="N195" s="13">
        <f t="shared" si="45"/>
        <v>6</v>
      </c>
      <c r="O195" s="30">
        <f t="shared" si="45"/>
        <v>4</v>
      </c>
      <c r="P195" s="15"/>
      <c r="Q195" s="21">
        <f t="shared" si="46"/>
        <v>10</v>
      </c>
      <c r="R195" s="21">
        <f>SUM(Q195:Q197)</f>
        <v>23</v>
      </c>
      <c r="T195" s="28">
        <f t="shared" si="44"/>
        <v>0.01</v>
      </c>
      <c r="U195" s="28">
        <f>R195/$Q$233</f>
        <v>2.3E-2</v>
      </c>
      <c r="V195" s="36"/>
      <c r="W195" s="25" t="s">
        <v>40</v>
      </c>
      <c r="X195" s="52">
        <f t="shared" si="59"/>
        <v>-1.6468699218760152E-3</v>
      </c>
      <c r="Y195" s="45">
        <f t="shared" si="60"/>
        <v>0.01</v>
      </c>
      <c r="Z195" s="52">
        <f t="shared" si="61"/>
        <v>1.2118074110357691E-2</v>
      </c>
      <c r="AB195" s="52">
        <f>$AC$3+$AB$8*$AC$6</f>
        <v>8.957743117265677E-3</v>
      </c>
      <c r="AC195" s="45">
        <f>U195</f>
        <v>2.3E-2</v>
      </c>
      <c r="AD195" s="52">
        <f>$AC$3+$AD$8*$AC$6</f>
        <v>3.755388478971107E-2</v>
      </c>
    </row>
    <row r="196" spans="1:30" ht="15.6" thickTop="1" thickBot="1" x14ac:dyDescent="0.35">
      <c r="A196" s="25" t="s">
        <v>162</v>
      </c>
      <c r="C196" s="16">
        <v>1</v>
      </c>
      <c r="D196" s="31"/>
      <c r="E196" s="16"/>
      <c r="F196" s="31">
        <v>1</v>
      </c>
      <c r="G196" s="16"/>
      <c r="H196" s="31">
        <v>1</v>
      </c>
      <c r="I196" s="16">
        <v>2</v>
      </c>
      <c r="J196" s="31"/>
      <c r="K196" s="16"/>
      <c r="L196" s="31">
        <v>2</v>
      </c>
      <c r="M196" s="14"/>
      <c r="N196" s="16">
        <f t="shared" si="45"/>
        <v>3</v>
      </c>
      <c r="O196" s="31">
        <f t="shared" si="45"/>
        <v>4</v>
      </c>
      <c r="P196" s="15"/>
      <c r="Q196" s="21">
        <f t="shared" si="46"/>
        <v>7</v>
      </c>
      <c r="R196" s="14"/>
      <c r="T196" s="28">
        <f t="shared" si="44"/>
        <v>7.0000000000000001E-3</v>
      </c>
      <c r="U196" s="14"/>
      <c r="V196" s="14"/>
      <c r="W196" s="25" t="s">
        <v>162</v>
      </c>
      <c r="X196" s="52">
        <f t="shared" si="59"/>
        <v>-1.6468699218760152E-3</v>
      </c>
      <c r="Y196" s="45">
        <f t="shared" si="60"/>
        <v>7.0000000000000001E-3</v>
      </c>
      <c r="Z196" s="52">
        <f t="shared" si="61"/>
        <v>1.2118074110357691E-2</v>
      </c>
      <c r="AB196" s="47"/>
      <c r="AC196" s="47"/>
      <c r="AD196" s="47"/>
    </row>
    <row r="197" spans="1:30" ht="15.6" thickTop="1" thickBot="1" x14ac:dyDescent="0.35">
      <c r="A197" s="26" t="s">
        <v>61</v>
      </c>
      <c r="B197" s="5"/>
      <c r="C197" s="10"/>
      <c r="D197" s="29">
        <v>1</v>
      </c>
      <c r="E197" s="10">
        <v>2</v>
      </c>
      <c r="F197" s="29"/>
      <c r="G197" s="10"/>
      <c r="H197" s="29">
        <v>1</v>
      </c>
      <c r="I197" s="10">
        <v>1</v>
      </c>
      <c r="J197" s="29"/>
      <c r="K197" s="10">
        <v>1</v>
      </c>
      <c r="L197" s="29"/>
      <c r="M197" s="11"/>
      <c r="N197" s="10">
        <f t="shared" si="45"/>
        <v>4</v>
      </c>
      <c r="O197" s="29">
        <f t="shared" si="45"/>
        <v>2</v>
      </c>
      <c r="P197" s="12"/>
      <c r="Q197" s="21">
        <f t="shared" si="46"/>
        <v>6</v>
      </c>
      <c r="R197" s="11"/>
      <c r="T197" s="28">
        <f t="shared" si="44"/>
        <v>6.0000000000000001E-3</v>
      </c>
      <c r="U197" s="11"/>
      <c r="V197" s="43"/>
      <c r="W197" s="26" t="s">
        <v>61</v>
      </c>
      <c r="X197" s="52">
        <f t="shared" si="59"/>
        <v>-1.6468699218760152E-3</v>
      </c>
      <c r="Y197" s="45">
        <f t="shared" si="60"/>
        <v>6.0000000000000001E-3</v>
      </c>
      <c r="Z197" s="52">
        <f t="shared" si="61"/>
        <v>1.2118074110357691E-2</v>
      </c>
      <c r="AB197" s="47"/>
      <c r="AC197" s="47"/>
      <c r="AD197" s="47"/>
    </row>
    <row r="198" spans="1:30" ht="15.6" thickTop="1" thickBot="1" x14ac:dyDescent="0.35">
      <c r="A198" s="25" t="s">
        <v>41</v>
      </c>
      <c r="C198" s="13">
        <v>2</v>
      </c>
      <c r="D198" s="30">
        <v>1</v>
      </c>
      <c r="E198" s="13"/>
      <c r="F198" s="30">
        <v>1</v>
      </c>
      <c r="G198" s="13"/>
      <c r="H198" s="30">
        <v>3</v>
      </c>
      <c r="I198" s="13"/>
      <c r="J198" s="30"/>
      <c r="K198" s="13">
        <v>1</v>
      </c>
      <c r="L198" s="30">
        <v>2</v>
      </c>
      <c r="M198" s="14"/>
      <c r="N198" s="13">
        <f t="shared" si="45"/>
        <v>3</v>
      </c>
      <c r="O198" s="30">
        <f t="shared" si="45"/>
        <v>7</v>
      </c>
      <c r="P198" s="15"/>
      <c r="Q198" s="21">
        <f t="shared" si="46"/>
        <v>10</v>
      </c>
      <c r="R198" s="21">
        <f>SUM(Q198:Q200)</f>
        <v>26</v>
      </c>
      <c r="T198" s="28">
        <f t="shared" si="44"/>
        <v>0.01</v>
      </c>
      <c r="U198" s="28">
        <f>R198/$Q$233</f>
        <v>2.5999999999999999E-2</v>
      </c>
      <c r="V198" s="36"/>
      <c r="W198" s="25" t="s">
        <v>41</v>
      </c>
      <c r="X198" s="52">
        <f t="shared" si="59"/>
        <v>-1.6468699218760152E-3</v>
      </c>
      <c r="Y198" s="45">
        <f t="shared" si="60"/>
        <v>0.01</v>
      </c>
      <c r="Z198" s="52">
        <f t="shared" si="61"/>
        <v>1.2118074110357691E-2</v>
      </c>
      <c r="AB198" s="52">
        <f>$AC$3+$AB$8*$AC$6</f>
        <v>8.957743117265677E-3</v>
      </c>
      <c r="AC198" s="45">
        <f>U198</f>
        <v>2.5999999999999999E-2</v>
      </c>
      <c r="AD198" s="52">
        <f>$AC$3+$AD$8*$AC$6</f>
        <v>3.755388478971107E-2</v>
      </c>
    </row>
    <row r="199" spans="1:30" ht="15.6" thickTop="1" thickBot="1" x14ac:dyDescent="0.35">
      <c r="A199" s="25" t="s">
        <v>42</v>
      </c>
      <c r="C199" s="16">
        <v>2</v>
      </c>
      <c r="D199" s="31">
        <v>1</v>
      </c>
      <c r="E199" s="16">
        <v>1</v>
      </c>
      <c r="F199" s="31">
        <v>1</v>
      </c>
      <c r="G199" s="16"/>
      <c r="H199" s="31">
        <v>0</v>
      </c>
      <c r="I199" s="16"/>
      <c r="J199" s="31">
        <v>1</v>
      </c>
      <c r="K199" s="16"/>
      <c r="L199" s="31">
        <v>1</v>
      </c>
      <c r="M199" s="14"/>
      <c r="N199" s="16">
        <f t="shared" si="45"/>
        <v>3</v>
      </c>
      <c r="O199" s="31">
        <f t="shared" si="45"/>
        <v>4</v>
      </c>
      <c r="P199" s="15"/>
      <c r="Q199" s="21">
        <f t="shared" si="46"/>
        <v>7</v>
      </c>
      <c r="R199" s="14"/>
      <c r="T199" s="28">
        <f t="shared" si="44"/>
        <v>7.0000000000000001E-3</v>
      </c>
      <c r="U199" s="14"/>
      <c r="V199" s="14"/>
      <c r="W199" s="25" t="s">
        <v>42</v>
      </c>
      <c r="X199" s="52">
        <f t="shared" si="59"/>
        <v>-1.6468699218760152E-3</v>
      </c>
      <c r="Y199" s="45">
        <f t="shared" si="60"/>
        <v>7.0000000000000001E-3</v>
      </c>
      <c r="Z199" s="52">
        <f t="shared" si="61"/>
        <v>1.2118074110357691E-2</v>
      </c>
      <c r="AB199" s="47"/>
      <c r="AC199" s="47"/>
      <c r="AD199" s="47"/>
    </row>
    <row r="200" spans="1:30" ht="15.6" thickTop="1" thickBot="1" x14ac:dyDescent="0.35">
      <c r="A200" s="26" t="s">
        <v>62</v>
      </c>
      <c r="B200" s="5"/>
      <c r="C200" s="10">
        <v>2</v>
      </c>
      <c r="D200" s="29">
        <v>1</v>
      </c>
      <c r="E200" s="10">
        <v>2</v>
      </c>
      <c r="F200" s="29"/>
      <c r="G200" s="10">
        <v>2</v>
      </c>
      <c r="H200" s="29">
        <v>1</v>
      </c>
      <c r="I200" s="10"/>
      <c r="J200" s="29"/>
      <c r="K200" s="10"/>
      <c r="L200" s="29">
        <v>1</v>
      </c>
      <c r="M200" s="11"/>
      <c r="N200" s="10">
        <f t="shared" si="45"/>
        <v>6</v>
      </c>
      <c r="O200" s="29">
        <f t="shared" si="45"/>
        <v>3</v>
      </c>
      <c r="P200" s="12"/>
      <c r="Q200" s="21">
        <f t="shared" si="46"/>
        <v>9</v>
      </c>
      <c r="R200" s="11"/>
      <c r="T200" s="28">
        <f t="shared" si="44"/>
        <v>8.9999999999999993E-3</v>
      </c>
      <c r="U200" s="11"/>
      <c r="V200" s="43"/>
      <c r="W200" s="26" t="s">
        <v>62</v>
      </c>
      <c r="X200" s="52">
        <f t="shared" si="59"/>
        <v>-1.6468699218760152E-3</v>
      </c>
      <c r="Y200" s="45">
        <f t="shared" si="60"/>
        <v>8.9999999999999993E-3</v>
      </c>
      <c r="Z200" s="52">
        <f t="shared" si="61"/>
        <v>1.2118074110357691E-2</v>
      </c>
      <c r="AB200" s="47"/>
      <c r="AC200" s="47"/>
      <c r="AD200" s="47"/>
    </row>
    <row r="201" spans="1:30" ht="15.6" thickTop="1" thickBot="1" x14ac:dyDescent="0.35">
      <c r="A201" s="1" t="s">
        <v>163</v>
      </c>
      <c r="C201" s="13">
        <v>1</v>
      </c>
      <c r="D201" s="30"/>
      <c r="E201" s="13"/>
      <c r="F201" s="30"/>
      <c r="G201" s="13"/>
      <c r="H201" s="30"/>
      <c r="I201" s="13"/>
      <c r="J201" s="30"/>
      <c r="K201" s="13"/>
      <c r="L201" s="30">
        <v>2</v>
      </c>
      <c r="M201" s="14"/>
      <c r="N201" s="13">
        <f t="shared" si="45"/>
        <v>1</v>
      </c>
      <c r="O201" s="30">
        <f t="shared" si="45"/>
        <v>2</v>
      </c>
      <c r="P201" s="15"/>
      <c r="Q201" s="21">
        <f t="shared" si="46"/>
        <v>3</v>
      </c>
      <c r="R201" s="21">
        <f>SUM(Q201:Q205)</f>
        <v>27</v>
      </c>
      <c r="T201" s="28">
        <f t="shared" si="44"/>
        <v>3.0000000000000001E-3</v>
      </c>
      <c r="U201" s="28">
        <f>R201/$Q$233</f>
        <v>2.7E-2</v>
      </c>
      <c r="V201" s="36"/>
      <c r="W201" s="47" t="s">
        <v>163</v>
      </c>
      <c r="X201" s="52">
        <f t="shared" si="59"/>
        <v>-1.6468699218760152E-3</v>
      </c>
      <c r="Y201" s="45">
        <f t="shared" si="60"/>
        <v>3.0000000000000001E-3</v>
      </c>
      <c r="Z201" s="52">
        <f t="shared" si="61"/>
        <v>1.2118074110357691E-2</v>
      </c>
      <c r="AB201" s="52">
        <f>$AC$3+$AB$8*$AC$6</f>
        <v>8.957743117265677E-3</v>
      </c>
      <c r="AC201" s="45">
        <f>U201</f>
        <v>2.7E-2</v>
      </c>
      <c r="AD201" s="52">
        <f>$AC$3+$AD$8*$AC$6</f>
        <v>3.755388478971107E-2</v>
      </c>
    </row>
    <row r="202" spans="1:30" ht="15.6" thickTop="1" thickBot="1" x14ac:dyDescent="0.35">
      <c r="A202" s="1" t="s">
        <v>43</v>
      </c>
      <c r="C202" s="16">
        <v>1</v>
      </c>
      <c r="D202" s="31"/>
      <c r="E202" s="16"/>
      <c r="F202" s="31">
        <v>1</v>
      </c>
      <c r="G202" s="16">
        <v>3</v>
      </c>
      <c r="H202" s="31">
        <v>1</v>
      </c>
      <c r="I202" s="16"/>
      <c r="J202" s="31"/>
      <c r="K202" s="16"/>
      <c r="L202" s="31"/>
      <c r="M202" s="14"/>
      <c r="N202" s="16">
        <f t="shared" si="45"/>
        <v>4</v>
      </c>
      <c r="O202" s="31">
        <f t="shared" si="45"/>
        <v>2</v>
      </c>
      <c r="P202" s="15"/>
      <c r="Q202" s="21">
        <f t="shared" si="46"/>
        <v>6</v>
      </c>
      <c r="R202" s="14"/>
      <c r="T202" s="28">
        <f t="shared" ref="T202:T230" si="62">Q202/$Q$233</f>
        <v>6.0000000000000001E-3</v>
      </c>
      <c r="U202" s="14"/>
      <c r="V202" s="14"/>
      <c r="W202" s="47" t="s">
        <v>43</v>
      </c>
      <c r="X202" s="52">
        <f t="shared" si="59"/>
        <v>-1.6468699218760152E-3</v>
      </c>
      <c r="Y202" s="45">
        <f t="shared" si="60"/>
        <v>6.0000000000000001E-3</v>
      </c>
      <c r="Z202" s="52">
        <f t="shared" si="61"/>
        <v>1.2118074110357691E-2</v>
      </c>
      <c r="AB202" s="47"/>
      <c r="AC202" s="47"/>
      <c r="AD202" s="47"/>
    </row>
    <row r="203" spans="1:30" ht="15.6" thickTop="1" thickBot="1" x14ac:dyDescent="0.35">
      <c r="A203" s="1" t="s">
        <v>164</v>
      </c>
      <c r="C203" s="16"/>
      <c r="D203" s="31">
        <v>1</v>
      </c>
      <c r="E203" s="16"/>
      <c r="F203" s="31">
        <v>1</v>
      </c>
      <c r="G203" s="16"/>
      <c r="H203" s="31"/>
      <c r="I203" s="16"/>
      <c r="J203" s="31"/>
      <c r="K203" s="16">
        <v>1</v>
      </c>
      <c r="L203" s="31">
        <v>1</v>
      </c>
      <c r="M203" s="14"/>
      <c r="N203" s="16">
        <f t="shared" ref="N203:O231" si="63">SUM(C203,E203,G203,I203,K203)</f>
        <v>1</v>
      </c>
      <c r="O203" s="31">
        <f t="shared" si="63"/>
        <v>3</v>
      </c>
      <c r="P203" s="15"/>
      <c r="Q203" s="21">
        <f t="shared" ref="Q203:Q231" si="64">SUM(N203,O203)</f>
        <v>4</v>
      </c>
      <c r="R203" s="14"/>
      <c r="T203" s="28">
        <f t="shared" si="62"/>
        <v>4.0000000000000001E-3</v>
      </c>
      <c r="U203" s="14"/>
      <c r="V203" s="14"/>
      <c r="W203" s="47" t="s">
        <v>164</v>
      </c>
      <c r="X203" s="52">
        <f t="shared" si="59"/>
        <v>-1.6468699218760152E-3</v>
      </c>
      <c r="Y203" s="45">
        <f t="shared" si="60"/>
        <v>4.0000000000000001E-3</v>
      </c>
      <c r="Z203" s="52">
        <f t="shared" si="61"/>
        <v>1.2118074110357691E-2</v>
      </c>
      <c r="AB203" s="47"/>
      <c r="AC203" s="47"/>
      <c r="AD203" s="47"/>
    </row>
    <row r="204" spans="1:30" ht="15.6" thickTop="1" thickBot="1" x14ac:dyDescent="0.35">
      <c r="A204" s="1" t="s">
        <v>165</v>
      </c>
      <c r="C204" s="16"/>
      <c r="D204" s="31">
        <v>1</v>
      </c>
      <c r="E204" s="16">
        <v>1</v>
      </c>
      <c r="F204" s="31"/>
      <c r="G204" s="16">
        <v>2</v>
      </c>
      <c r="H204" s="31">
        <v>2</v>
      </c>
      <c r="I204" s="16"/>
      <c r="J204" s="31"/>
      <c r="K204" s="16">
        <v>1</v>
      </c>
      <c r="L204" s="31"/>
      <c r="M204" s="14"/>
      <c r="N204" s="16">
        <f t="shared" si="63"/>
        <v>4</v>
      </c>
      <c r="O204" s="31">
        <f t="shared" si="63"/>
        <v>3</v>
      </c>
      <c r="P204" s="15"/>
      <c r="Q204" s="21">
        <f t="shared" si="64"/>
        <v>7</v>
      </c>
      <c r="R204" s="14"/>
      <c r="T204" s="28">
        <f t="shared" si="62"/>
        <v>7.0000000000000001E-3</v>
      </c>
      <c r="U204" s="14"/>
      <c r="V204" s="14"/>
      <c r="W204" s="47" t="s">
        <v>165</v>
      </c>
      <c r="X204" s="52">
        <f t="shared" si="59"/>
        <v>-1.6468699218760152E-3</v>
      </c>
      <c r="Y204" s="45">
        <f t="shared" si="60"/>
        <v>7.0000000000000001E-3</v>
      </c>
      <c r="Z204" s="52">
        <f t="shared" si="61"/>
        <v>1.2118074110357691E-2</v>
      </c>
      <c r="AB204" s="47"/>
      <c r="AC204" s="47"/>
      <c r="AD204" s="47"/>
    </row>
    <row r="205" spans="1:30" ht="15.6" thickTop="1" thickBot="1" x14ac:dyDescent="0.35">
      <c r="A205" s="6" t="s">
        <v>44</v>
      </c>
      <c r="B205" s="5"/>
      <c r="C205" s="10"/>
      <c r="D205" s="29"/>
      <c r="E205" s="10"/>
      <c r="F205" s="29">
        <v>1</v>
      </c>
      <c r="G205" s="10">
        <v>1</v>
      </c>
      <c r="H205" s="29">
        <v>1</v>
      </c>
      <c r="I205" s="10">
        <v>1</v>
      </c>
      <c r="J205" s="29"/>
      <c r="K205" s="10">
        <v>1</v>
      </c>
      <c r="L205" s="29">
        <v>2</v>
      </c>
      <c r="M205" s="11"/>
      <c r="N205" s="10">
        <f t="shared" si="63"/>
        <v>3</v>
      </c>
      <c r="O205" s="29">
        <f t="shared" si="63"/>
        <v>4</v>
      </c>
      <c r="P205" s="12"/>
      <c r="Q205" s="21">
        <f t="shared" si="64"/>
        <v>7</v>
      </c>
      <c r="R205" s="11"/>
      <c r="T205" s="28">
        <f t="shared" si="62"/>
        <v>7.0000000000000001E-3</v>
      </c>
      <c r="U205" s="11"/>
      <c r="V205" s="43"/>
      <c r="W205" s="53" t="s">
        <v>44</v>
      </c>
      <c r="X205" s="52">
        <f t="shared" si="59"/>
        <v>-1.6468699218760152E-3</v>
      </c>
      <c r="Y205" s="45">
        <f t="shared" si="60"/>
        <v>7.0000000000000001E-3</v>
      </c>
      <c r="Z205" s="52">
        <f t="shared" si="61"/>
        <v>1.2118074110357691E-2</v>
      </c>
      <c r="AB205" s="47"/>
      <c r="AC205" s="47"/>
      <c r="AD205" s="47"/>
    </row>
    <row r="206" spans="1:30" ht="15.6" thickTop="1" thickBot="1" x14ac:dyDescent="0.35">
      <c r="A206" s="23" t="s">
        <v>63</v>
      </c>
      <c r="C206" s="13">
        <v>2</v>
      </c>
      <c r="D206" s="30">
        <v>1</v>
      </c>
      <c r="E206" s="13">
        <v>1</v>
      </c>
      <c r="F206" s="30"/>
      <c r="G206" s="13">
        <v>1</v>
      </c>
      <c r="H206" s="30"/>
      <c r="I206" s="13"/>
      <c r="J206" s="30">
        <v>1</v>
      </c>
      <c r="K206" s="13">
        <v>1</v>
      </c>
      <c r="L206" s="30">
        <v>1</v>
      </c>
      <c r="M206" s="14"/>
      <c r="N206" s="13">
        <f t="shared" si="63"/>
        <v>5</v>
      </c>
      <c r="O206" s="30">
        <f t="shared" si="63"/>
        <v>3</v>
      </c>
      <c r="P206" s="15"/>
      <c r="Q206" s="21">
        <f t="shared" si="64"/>
        <v>8</v>
      </c>
      <c r="R206" s="21">
        <f>SUM(Q206:Q208)</f>
        <v>25</v>
      </c>
      <c r="T206" s="28">
        <f t="shared" si="62"/>
        <v>8.0000000000000002E-3</v>
      </c>
      <c r="U206" s="28">
        <f>R206/$Q$233</f>
        <v>2.5000000000000001E-2</v>
      </c>
      <c r="V206" s="36"/>
      <c r="W206" s="23" t="s">
        <v>63</v>
      </c>
      <c r="X206" s="52">
        <f t="shared" si="59"/>
        <v>-1.6468699218760152E-3</v>
      </c>
      <c r="Y206" s="45">
        <f t="shared" si="60"/>
        <v>8.0000000000000002E-3</v>
      </c>
      <c r="Z206" s="52">
        <f t="shared" si="61"/>
        <v>1.2118074110357691E-2</v>
      </c>
      <c r="AB206" s="52">
        <f>$AC$3+$AB$8*$AC$6</f>
        <v>8.957743117265677E-3</v>
      </c>
      <c r="AC206" s="45">
        <f>U206</f>
        <v>2.5000000000000001E-2</v>
      </c>
      <c r="AD206" s="52">
        <f>$AC$3+$AD$8*$AC$6</f>
        <v>3.755388478971107E-2</v>
      </c>
    </row>
    <row r="207" spans="1:30" ht="15.6" thickTop="1" thickBot="1" x14ac:dyDescent="0.35">
      <c r="A207" s="23" t="s">
        <v>166</v>
      </c>
      <c r="C207" s="16"/>
      <c r="D207" s="31"/>
      <c r="E207" s="16"/>
      <c r="F207" s="31">
        <v>2</v>
      </c>
      <c r="G207" s="16">
        <v>1</v>
      </c>
      <c r="H207" s="31">
        <v>1</v>
      </c>
      <c r="I207" s="16"/>
      <c r="J207" s="31">
        <v>1</v>
      </c>
      <c r="K207" s="16">
        <v>1</v>
      </c>
      <c r="L207" s="31">
        <v>1</v>
      </c>
      <c r="M207" s="14"/>
      <c r="N207" s="16">
        <f t="shared" si="63"/>
        <v>2</v>
      </c>
      <c r="O207" s="31">
        <f t="shared" si="63"/>
        <v>5</v>
      </c>
      <c r="P207" s="15"/>
      <c r="Q207" s="21">
        <f t="shared" si="64"/>
        <v>7</v>
      </c>
      <c r="R207" s="14"/>
      <c r="T207" s="28">
        <f t="shared" si="62"/>
        <v>7.0000000000000001E-3</v>
      </c>
      <c r="U207" s="14"/>
      <c r="V207" s="14"/>
      <c r="W207" s="23" t="s">
        <v>166</v>
      </c>
      <c r="X207" s="52">
        <f t="shared" si="59"/>
        <v>-1.6468699218760152E-3</v>
      </c>
      <c r="Y207" s="45">
        <f t="shared" si="60"/>
        <v>7.0000000000000001E-3</v>
      </c>
      <c r="Z207" s="52">
        <f t="shared" si="61"/>
        <v>1.2118074110357691E-2</v>
      </c>
      <c r="AB207" s="47"/>
      <c r="AC207" s="47"/>
      <c r="AD207" s="47"/>
    </row>
    <row r="208" spans="1:30" ht="15.6" thickTop="1" thickBot="1" x14ac:dyDescent="0.35">
      <c r="A208" s="24" t="s">
        <v>64</v>
      </c>
      <c r="B208" s="5"/>
      <c r="C208" s="10">
        <v>1</v>
      </c>
      <c r="D208" s="29">
        <v>1</v>
      </c>
      <c r="E208" s="10">
        <v>2</v>
      </c>
      <c r="F208" s="29"/>
      <c r="G208" s="10">
        <v>1</v>
      </c>
      <c r="H208" s="29">
        <v>1</v>
      </c>
      <c r="I208" s="10">
        <v>2</v>
      </c>
      <c r="J208" s="29"/>
      <c r="K208" s="10">
        <v>1</v>
      </c>
      <c r="L208" s="29">
        <v>1</v>
      </c>
      <c r="M208" s="11"/>
      <c r="N208" s="10">
        <f t="shared" si="63"/>
        <v>7</v>
      </c>
      <c r="O208" s="29">
        <f t="shared" si="63"/>
        <v>3</v>
      </c>
      <c r="P208" s="12"/>
      <c r="Q208" s="21">
        <f t="shared" si="64"/>
        <v>10</v>
      </c>
      <c r="R208" s="11"/>
      <c r="T208" s="28">
        <f t="shared" si="62"/>
        <v>0.01</v>
      </c>
      <c r="U208" s="11"/>
      <c r="V208" s="43"/>
      <c r="W208" s="24" t="s">
        <v>64</v>
      </c>
      <c r="X208" s="52">
        <f t="shared" si="59"/>
        <v>-1.6468699218760152E-3</v>
      </c>
      <c r="Y208" s="45">
        <f t="shared" si="60"/>
        <v>0.01</v>
      </c>
      <c r="Z208" s="52">
        <f t="shared" si="61"/>
        <v>1.2118074110357691E-2</v>
      </c>
      <c r="AB208" s="47"/>
      <c r="AC208" s="47"/>
      <c r="AD208" s="47"/>
    </row>
    <row r="209" spans="1:30" ht="15.6" thickTop="1" thickBot="1" x14ac:dyDescent="0.35">
      <c r="A209" s="1" t="s">
        <v>167</v>
      </c>
      <c r="C209" s="13"/>
      <c r="D209" s="30"/>
      <c r="E209" s="13">
        <v>1</v>
      </c>
      <c r="F209" s="30"/>
      <c r="G209" s="13"/>
      <c r="H209" s="30">
        <v>1</v>
      </c>
      <c r="I209" s="13"/>
      <c r="J209" s="30">
        <v>1</v>
      </c>
      <c r="K209" s="13">
        <v>1</v>
      </c>
      <c r="L209" s="30"/>
      <c r="M209" s="14"/>
      <c r="N209" s="13">
        <f t="shared" si="63"/>
        <v>2</v>
      </c>
      <c r="O209" s="30">
        <f t="shared" si="63"/>
        <v>2</v>
      </c>
      <c r="P209" s="15"/>
      <c r="Q209" s="21">
        <f t="shared" si="64"/>
        <v>4</v>
      </c>
      <c r="R209" s="21">
        <f>SUM(Q209:Q214)</f>
        <v>24</v>
      </c>
      <c r="T209" s="28">
        <f t="shared" si="62"/>
        <v>4.0000000000000001E-3</v>
      </c>
      <c r="U209" s="28">
        <f>R209/$Q$233</f>
        <v>2.4E-2</v>
      </c>
      <c r="V209" s="36"/>
      <c r="W209" s="47" t="s">
        <v>167</v>
      </c>
      <c r="X209" s="52">
        <f t="shared" si="59"/>
        <v>-1.6468699218760152E-3</v>
      </c>
      <c r="Y209" s="45">
        <f t="shared" si="60"/>
        <v>4.0000000000000001E-3</v>
      </c>
      <c r="Z209" s="52">
        <f t="shared" si="61"/>
        <v>1.2118074110357691E-2</v>
      </c>
      <c r="AB209" s="52">
        <f>$AC$3+$AB$8*$AC$6</f>
        <v>8.957743117265677E-3</v>
      </c>
      <c r="AC209" s="45">
        <f>U209</f>
        <v>2.4E-2</v>
      </c>
      <c r="AD209" s="52">
        <f>$AC$3+$AD$8*$AC$6</f>
        <v>3.755388478971107E-2</v>
      </c>
    </row>
    <row r="210" spans="1:30" ht="15.6" thickTop="1" thickBot="1" x14ac:dyDescent="0.35">
      <c r="A210" s="1" t="s">
        <v>168</v>
      </c>
      <c r="C210" s="16">
        <v>1</v>
      </c>
      <c r="D210" s="31"/>
      <c r="E210" s="16"/>
      <c r="F210" s="31"/>
      <c r="G210" s="16">
        <v>1</v>
      </c>
      <c r="H210" s="31"/>
      <c r="I210" s="16">
        <v>1</v>
      </c>
      <c r="J210" s="31"/>
      <c r="K210" s="16"/>
      <c r="L210" s="31"/>
      <c r="M210" s="14"/>
      <c r="N210" s="16">
        <f t="shared" si="63"/>
        <v>3</v>
      </c>
      <c r="O210" s="31">
        <f t="shared" si="63"/>
        <v>0</v>
      </c>
      <c r="P210" s="15"/>
      <c r="Q210" s="21">
        <f t="shared" si="64"/>
        <v>3</v>
      </c>
      <c r="R210" s="14"/>
      <c r="T210" s="28">
        <f t="shared" si="62"/>
        <v>3.0000000000000001E-3</v>
      </c>
      <c r="U210" s="14"/>
      <c r="V210" s="14"/>
      <c r="W210" s="47" t="s">
        <v>168</v>
      </c>
      <c r="X210" s="52">
        <f t="shared" si="59"/>
        <v>-1.6468699218760152E-3</v>
      </c>
      <c r="Y210" s="45">
        <f t="shared" si="60"/>
        <v>3.0000000000000001E-3</v>
      </c>
      <c r="Z210" s="52">
        <f t="shared" si="61"/>
        <v>1.2118074110357691E-2</v>
      </c>
      <c r="AB210" s="47"/>
      <c r="AC210" s="47"/>
      <c r="AD210" s="47"/>
    </row>
    <row r="211" spans="1:30" ht="15.6" thickTop="1" thickBot="1" x14ac:dyDescent="0.35">
      <c r="A211" s="1" t="s">
        <v>169</v>
      </c>
      <c r="C211" s="16"/>
      <c r="D211" s="31"/>
      <c r="E211" s="16"/>
      <c r="F211" s="31">
        <v>1</v>
      </c>
      <c r="G211" s="16"/>
      <c r="H211" s="31"/>
      <c r="I211" s="16"/>
      <c r="J211" s="31">
        <v>1</v>
      </c>
      <c r="K211" s="16"/>
      <c r="L211" s="31">
        <v>2</v>
      </c>
      <c r="M211" s="14"/>
      <c r="N211" s="16">
        <f t="shared" si="63"/>
        <v>0</v>
      </c>
      <c r="O211" s="31">
        <f t="shared" si="63"/>
        <v>4</v>
      </c>
      <c r="P211" s="15"/>
      <c r="Q211" s="21">
        <f t="shared" si="64"/>
        <v>4</v>
      </c>
      <c r="R211" s="14"/>
      <c r="T211" s="28">
        <f t="shared" si="62"/>
        <v>4.0000000000000001E-3</v>
      </c>
      <c r="U211" s="14"/>
      <c r="V211" s="14"/>
      <c r="W211" s="47" t="s">
        <v>169</v>
      </c>
      <c r="X211" s="52">
        <f t="shared" si="59"/>
        <v>-1.6468699218760152E-3</v>
      </c>
      <c r="Y211" s="45">
        <f t="shared" si="60"/>
        <v>4.0000000000000001E-3</v>
      </c>
      <c r="Z211" s="52">
        <f t="shared" si="61"/>
        <v>1.2118074110357691E-2</v>
      </c>
      <c r="AB211" s="47"/>
      <c r="AC211" s="47"/>
      <c r="AD211" s="47"/>
    </row>
    <row r="212" spans="1:30" ht="15.6" thickTop="1" thickBot="1" x14ac:dyDescent="0.35">
      <c r="A212" s="1" t="s">
        <v>45</v>
      </c>
      <c r="C212" s="16">
        <v>1</v>
      </c>
      <c r="D212" s="31">
        <v>1</v>
      </c>
      <c r="E212" s="16">
        <v>1</v>
      </c>
      <c r="F212" s="31"/>
      <c r="G212" s="16"/>
      <c r="H212" s="31"/>
      <c r="I212" s="16"/>
      <c r="J212" s="31"/>
      <c r="K212" s="16">
        <v>1</v>
      </c>
      <c r="L212" s="31"/>
      <c r="M212" s="14"/>
      <c r="N212" s="16">
        <f t="shared" si="63"/>
        <v>3</v>
      </c>
      <c r="O212" s="31">
        <f t="shared" si="63"/>
        <v>1</v>
      </c>
      <c r="P212" s="15"/>
      <c r="Q212" s="21">
        <f t="shared" si="64"/>
        <v>4</v>
      </c>
      <c r="R212" s="14"/>
      <c r="T212" s="28">
        <f t="shared" si="62"/>
        <v>4.0000000000000001E-3</v>
      </c>
      <c r="U212" s="14"/>
      <c r="V212" s="14"/>
      <c r="W212" s="47" t="s">
        <v>45</v>
      </c>
      <c r="X212" s="52">
        <f t="shared" si="59"/>
        <v>-1.6468699218760152E-3</v>
      </c>
      <c r="Y212" s="45">
        <f t="shared" si="60"/>
        <v>4.0000000000000001E-3</v>
      </c>
      <c r="Z212" s="52">
        <f t="shared" si="61"/>
        <v>1.2118074110357691E-2</v>
      </c>
      <c r="AB212" s="47"/>
      <c r="AC212" s="47"/>
      <c r="AD212" s="47"/>
    </row>
    <row r="213" spans="1:30" ht="15.6" thickTop="1" thickBot="1" x14ac:dyDescent="0.35">
      <c r="A213" s="1" t="s">
        <v>170</v>
      </c>
      <c r="C213" s="16"/>
      <c r="D213" s="31">
        <v>1</v>
      </c>
      <c r="E213" s="16"/>
      <c r="F213" s="31">
        <v>2</v>
      </c>
      <c r="G213" s="16"/>
      <c r="H213" s="31">
        <v>1</v>
      </c>
      <c r="I213" s="16"/>
      <c r="J213" s="31">
        <v>2</v>
      </c>
      <c r="K213" s="16"/>
      <c r="L213" s="31"/>
      <c r="M213" s="14"/>
      <c r="N213" s="16">
        <f t="shared" si="63"/>
        <v>0</v>
      </c>
      <c r="O213" s="31">
        <f t="shared" si="63"/>
        <v>6</v>
      </c>
      <c r="P213" s="15"/>
      <c r="Q213" s="21">
        <f t="shared" si="64"/>
        <v>6</v>
      </c>
      <c r="R213" s="14"/>
      <c r="T213" s="28">
        <f t="shared" si="62"/>
        <v>6.0000000000000001E-3</v>
      </c>
      <c r="U213" s="14"/>
      <c r="V213" s="14"/>
      <c r="W213" s="47" t="s">
        <v>170</v>
      </c>
      <c r="X213" s="52">
        <f t="shared" si="59"/>
        <v>-1.6468699218760152E-3</v>
      </c>
      <c r="Y213" s="45">
        <f t="shared" si="60"/>
        <v>6.0000000000000001E-3</v>
      </c>
      <c r="Z213" s="52">
        <f t="shared" si="61"/>
        <v>1.2118074110357691E-2</v>
      </c>
      <c r="AB213" s="47"/>
      <c r="AC213" s="47"/>
      <c r="AD213" s="47"/>
    </row>
    <row r="214" spans="1:30" ht="15.6" thickTop="1" thickBot="1" x14ac:dyDescent="0.35">
      <c r="A214" s="6" t="s">
        <v>171</v>
      </c>
      <c r="B214" s="5"/>
      <c r="C214" s="10"/>
      <c r="D214" s="29">
        <v>1</v>
      </c>
      <c r="E214" s="10"/>
      <c r="F214" s="29"/>
      <c r="G214" s="10">
        <v>1</v>
      </c>
      <c r="H214" s="29"/>
      <c r="I214" s="10"/>
      <c r="J214" s="29"/>
      <c r="K214" s="10">
        <v>1</v>
      </c>
      <c r="L214" s="29"/>
      <c r="M214" s="11"/>
      <c r="N214" s="10">
        <f t="shared" si="63"/>
        <v>2</v>
      </c>
      <c r="O214" s="29">
        <f t="shared" si="63"/>
        <v>1</v>
      </c>
      <c r="P214" s="12"/>
      <c r="Q214" s="21">
        <f t="shared" si="64"/>
        <v>3</v>
      </c>
      <c r="R214" s="14"/>
      <c r="T214" s="28">
        <f t="shared" si="62"/>
        <v>3.0000000000000001E-3</v>
      </c>
      <c r="U214" s="14"/>
      <c r="V214" s="14"/>
      <c r="W214" s="53" t="s">
        <v>171</v>
      </c>
      <c r="X214" s="52">
        <f t="shared" si="59"/>
        <v>-1.6468699218760152E-3</v>
      </c>
      <c r="Y214" s="45">
        <f t="shared" si="60"/>
        <v>3.0000000000000001E-3</v>
      </c>
      <c r="Z214" s="52">
        <f t="shared" si="61"/>
        <v>1.2118074110357691E-2</v>
      </c>
      <c r="AB214" s="47"/>
      <c r="AC214" s="47"/>
      <c r="AD214" s="47"/>
    </row>
    <row r="215" spans="1:30" ht="15.6" thickTop="1" thickBot="1" x14ac:dyDescent="0.35">
      <c r="A215" s="7" t="s">
        <v>241</v>
      </c>
      <c r="B215" s="8" t="s">
        <v>500</v>
      </c>
      <c r="C215" s="17"/>
      <c r="D215" s="32"/>
      <c r="E215" s="17"/>
      <c r="F215" s="32"/>
      <c r="G215" s="17"/>
      <c r="H215" s="32"/>
      <c r="I215" s="17"/>
      <c r="J215" s="32"/>
      <c r="K215" s="17"/>
      <c r="L215" s="32"/>
      <c r="M215" s="18"/>
      <c r="N215" s="17">
        <f t="shared" si="63"/>
        <v>0</v>
      </c>
      <c r="O215" s="32">
        <f t="shared" si="63"/>
        <v>0</v>
      </c>
      <c r="P215" s="19"/>
      <c r="Q215" s="21">
        <f t="shared" si="64"/>
        <v>0</v>
      </c>
      <c r="T215" s="28"/>
      <c r="W215" s="7" t="s">
        <v>241</v>
      </c>
      <c r="X215" s="47"/>
      <c r="Z215" s="47"/>
      <c r="AB215" s="47"/>
      <c r="AC215" s="47"/>
      <c r="AD215" s="47"/>
    </row>
    <row r="216" spans="1:30" ht="15.6" thickTop="1" thickBot="1" x14ac:dyDescent="0.35">
      <c r="A216" s="25" t="s">
        <v>65</v>
      </c>
      <c r="C216" s="13"/>
      <c r="D216" s="30">
        <v>2</v>
      </c>
      <c r="E216" s="13"/>
      <c r="F216" s="30">
        <v>2</v>
      </c>
      <c r="G216" s="13"/>
      <c r="H216" s="30"/>
      <c r="I216" s="13"/>
      <c r="J216" s="30">
        <v>1</v>
      </c>
      <c r="K216" s="13">
        <v>1</v>
      </c>
      <c r="L216" s="30">
        <v>1</v>
      </c>
      <c r="M216" s="14"/>
      <c r="N216" s="13">
        <f t="shared" si="63"/>
        <v>1</v>
      </c>
      <c r="O216" s="30">
        <f t="shared" si="63"/>
        <v>6</v>
      </c>
      <c r="P216" s="15"/>
      <c r="Q216" s="21">
        <f t="shared" si="64"/>
        <v>7</v>
      </c>
      <c r="R216" s="21">
        <f>SUM(Q216:Q219)</f>
        <v>23</v>
      </c>
      <c r="T216" s="28">
        <f t="shared" si="62"/>
        <v>7.0000000000000001E-3</v>
      </c>
      <c r="U216" s="28">
        <f>R216/$Q$233</f>
        <v>2.3E-2</v>
      </c>
      <c r="V216" s="36"/>
      <c r="W216" s="25" t="s">
        <v>65</v>
      </c>
      <c r="X216" s="52">
        <f t="shared" ref="X216:X219" si="65">$Y$3+$X$8*$Y$6</f>
        <v>-1.6468699218760152E-3</v>
      </c>
      <c r="Y216" s="45">
        <f t="shared" ref="Y216:Y219" si="66">T216</f>
        <v>7.0000000000000001E-3</v>
      </c>
      <c r="Z216" s="52">
        <f t="shared" ref="Z216:Z219" si="67">$Y$3+$Z$8*$Y$6</f>
        <v>1.2118074110357691E-2</v>
      </c>
      <c r="AB216" s="52">
        <f>$AC$3+$AB$8*$AC$6</f>
        <v>8.957743117265677E-3</v>
      </c>
      <c r="AC216" s="45">
        <f>U216</f>
        <v>2.3E-2</v>
      </c>
      <c r="AD216" s="52">
        <f>$AC$3+$AD$8*$AC$6</f>
        <v>3.755388478971107E-2</v>
      </c>
    </row>
    <row r="217" spans="1:30" ht="15.6" thickTop="1" thickBot="1" x14ac:dyDescent="0.35">
      <c r="A217" s="25" t="s">
        <v>66</v>
      </c>
      <c r="C217" s="16"/>
      <c r="D217" s="31">
        <v>1</v>
      </c>
      <c r="E217" s="16">
        <v>1</v>
      </c>
      <c r="F217" s="31">
        <v>1</v>
      </c>
      <c r="G217" s="16"/>
      <c r="H217" s="31"/>
      <c r="I217" s="16">
        <v>3</v>
      </c>
      <c r="J217" s="31"/>
      <c r="K217" s="16"/>
      <c r="L217" s="31"/>
      <c r="M217" s="14"/>
      <c r="N217" s="16">
        <f t="shared" si="63"/>
        <v>4</v>
      </c>
      <c r="O217" s="31">
        <f t="shared" si="63"/>
        <v>2</v>
      </c>
      <c r="P217" s="15"/>
      <c r="Q217" s="21">
        <f t="shared" si="64"/>
        <v>6</v>
      </c>
      <c r="R217" s="14"/>
      <c r="T217" s="28">
        <f t="shared" si="62"/>
        <v>6.0000000000000001E-3</v>
      </c>
      <c r="U217" s="14"/>
      <c r="V217" s="14"/>
      <c r="W217" s="25" t="s">
        <v>66</v>
      </c>
      <c r="X217" s="52">
        <f t="shared" si="65"/>
        <v>-1.6468699218760152E-3</v>
      </c>
      <c r="Y217" s="45">
        <f t="shared" si="66"/>
        <v>6.0000000000000001E-3</v>
      </c>
      <c r="Z217" s="52">
        <f t="shared" si="67"/>
        <v>1.2118074110357691E-2</v>
      </c>
      <c r="AB217" s="47"/>
      <c r="AC217" s="47"/>
      <c r="AD217" s="47"/>
    </row>
    <row r="218" spans="1:30" ht="15.6" thickTop="1" thickBot="1" x14ac:dyDescent="0.35">
      <c r="A218" s="25" t="s">
        <v>46</v>
      </c>
      <c r="C218" s="16">
        <v>1</v>
      </c>
      <c r="D218" s="31">
        <v>1</v>
      </c>
      <c r="E218" s="16"/>
      <c r="F218" s="31"/>
      <c r="G218" s="16"/>
      <c r="H218" s="31"/>
      <c r="I218" s="16">
        <v>2</v>
      </c>
      <c r="J218" s="31">
        <v>1</v>
      </c>
      <c r="K218" s="16"/>
      <c r="L218" s="31"/>
      <c r="M218" s="14"/>
      <c r="N218" s="16">
        <f t="shared" si="63"/>
        <v>3</v>
      </c>
      <c r="O218" s="31">
        <f t="shared" si="63"/>
        <v>2</v>
      </c>
      <c r="P218" s="15"/>
      <c r="Q218" s="21">
        <f t="shared" si="64"/>
        <v>5</v>
      </c>
      <c r="R218" s="14"/>
      <c r="T218" s="28">
        <f t="shared" si="62"/>
        <v>5.0000000000000001E-3</v>
      </c>
      <c r="U218" s="14"/>
      <c r="V218" s="14"/>
      <c r="W218" s="25" t="s">
        <v>46</v>
      </c>
      <c r="X218" s="52">
        <f t="shared" si="65"/>
        <v>-1.6468699218760152E-3</v>
      </c>
      <c r="Y218" s="45">
        <f t="shared" si="66"/>
        <v>5.0000000000000001E-3</v>
      </c>
      <c r="Z218" s="52">
        <f t="shared" si="67"/>
        <v>1.2118074110357691E-2</v>
      </c>
      <c r="AB218" s="47"/>
      <c r="AC218" s="47"/>
      <c r="AD218" s="47"/>
    </row>
    <row r="219" spans="1:30" ht="15.6" thickTop="1" thickBot="1" x14ac:dyDescent="0.35">
      <c r="A219" s="26" t="s">
        <v>47</v>
      </c>
      <c r="B219" s="5"/>
      <c r="C219" s="10"/>
      <c r="D219" s="29">
        <v>1</v>
      </c>
      <c r="E219" s="10"/>
      <c r="F219" s="29">
        <v>2</v>
      </c>
      <c r="G219" s="10">
        <v>1</v>
      </c>
      <c r="H219" s="29">
        <v>1</v>
      </c>
      <c r="I219" s="10"/>
      <c r="J219" s="29"/>
      <c r="K219" s="10"/>
      <c r="L219" s="29"/>
      <c r="M219" s="11"/>
      <c r="N219" s="10">
        <f t="shared" si="63"/>
        <v>1</v>
      </c>
      <c r="O219" s="29">
        <f t="shared" si="63"/>
        <v>4</v>
      </c>
      <c r="P219" s="12"/>
      <c r="Q219" s="21">
        <f t="shared" si="64"/>
        <v>5</v>
      </c>
      <c r="T219" s="28">
        <f t="shared" si="62"/>
        <v>5.0000000000000001E-3</v>
      </c>
      <c r="W219" s="26" t="s">
        <v>47</v>
      </c>
      <c r="X219" s="52">
        <f t="shared" si="65"/>
        <v>-1.6468699218760152E-3</v>
      </c>
      <c r="Y219" s="45">
        <f t="shared" si="66"/>
        <v>5.0000000000000001E-3</v>
      </c>
      <c r="Z219" s="52">
        <f t="shared" si="67"/>
        <v>1.2118074110357691E-2</v>
      </c>
      <c r="AB219" s="47"/>
      <c r="AC219" s="47"/>
      <c r="AD219" s="47"/>
    </row>
    <row r="220" spans="1:30" ht="15.6" thickTop="1" thickBot="1" x14ac:dyDescent="0.35">
      <c r="A220" s="7" t="s">
        <v>250</v>
      </c>
      <c r="B220" s="8" t="s">
        <v>500</v>
      </c>
      <c r="C220" s="17"/>
      <c r="D220" s="32"/>
      <c r="E220" s="17"/>
      <c r="F220" s="32"/>
      <c r="G220" s="17"/>
      <c r="H220" s="32"/>
      <c r="I220" s="17"/>
      <c r="J220" s="32"/>
      <c r="K220" s="17"/>
      <c r="L220" s="32"/>
      <c r="M220" s="18"/>
      <c r="N220" s="17">
        <f t="shared" si="63"/>
        <v>0</v>
      </c>
      <c r="O220" s="32">
        <f t="shared" si="63"/>
        <v>0</v>
      </c>
      <c r="P220" s="19"/>
      <c r="Q220" s="21">
        <f t="shared" si="64"/>
        <v>0</v>
      </c>
      <c r="T220" s="28"/>
      <c r="W220" s="7" t="s">
        <v>250</v>
      </c>
      <c r="X220" s="47"/>
      <c r="Z220" s="47"/>
      <c r="AB220" s="47"/>
      <c r="AC220" s="47"/>
      <c r="AD220" s="47"/>
    </row>
    <row r="221" spans="1:30" ht="15.6" thickTop="1" thickBot="1" x14ac:dyDescent="0.35">
      <c r="A221" s="1" t="s">
        <v>48</v>
      </c>
      <c r="C221" s="13"/>
      <c r="D221" s="30"/>
      <c r="E221" s="13">
        <v>2</v>
      </c>
      <c r="F221" s="30"/>
      <c r="G221" s="13"/>
      <c r="H221" s="30">
        <v>1</v>
      </c>
      <c r="I221" s="13"/>
      <c r="J221" s="30"/>
      <c r="K221" s="13">
        <v>1</v>
      </c>
      <c r="L221" s="30">
        <v>2</v>
      </c>
      <c r="M221" s="14"/>
      <c r="N221" s="13">
        <f t="shared" si="63"/>
        <v>3</v>
      </c>
      <c r="O221" s="30">
        <f t="shared" si="63"/>
        <v>3</v>
      </c>
      <c r="P221" s="15"/>
      <c r="Q221" s="21">
        <f t="shared" si="64"/>
        <v>6</v>
      </c>
      <c r="R221" s="21">
        <f>SUM(Q221:Q224)</f>
        <v>21</v>
      </c>
      <c r="T221" s="28">
        <f t="shared" si="62"/>
        <v>6.0000000000000001E-3</v>
      </c>
      <c r="U221" s="28">
        <f>R221/$Q$233</f>
        <v>2.1000000000000001E-2</v>
      </c>
      <c r="V221" s="36"/>
      <c r="W221" s="47" t="s">
        <v>48</v>
      </c>
      <c r="X221" s="52">
        <f t="shared" ref="X221:X224" si="68">$Y$3+$X$8*$Y$6</f>
        <v>-1.6468699218760152E-3</v>
      </c>
      <c r="Y221" s="45">
        <f t="shared" ref="Y221:Y224" si="69">T221</f>
        <v>6.0000000000000001E-3</v>
      </c>
      <c r="Z221" s="52">
        <f t="shared" ref="Z221:Z224" si="70">$Y$3+$Z$8*$Y$6</f>
        <v>1.2118074110357691E-2</v>
      </c>
      <c r="AB221" s="52">
        <f>$AC$3+$AB$8*$AC$6</f>
        <v>8.957743117265677E-3</v>
      </c>
      <c r="AC221" s="45">
        <f>U221</f>
        <v>2.1000000000000001E-2</v>
      </c>
      <c r="AD221" s="52">
        <f>$AC$3+$AD$8*$AC$6</f>
        <v>3.755388478971107E-2</v>
      </c>
    </row>
    <row r="222" spans="1:30" ht="15.6" thickTop="1" thickBot="1" x14ac:dyDescent="0.35">
      <c r="A222" s="1" t="s">
        <v>172</v>
      </c>
      <c r="C222" s="16"/>
      <c r="D222" s="31">
        <v>1</v>
      </c>
      <c r="E222" s="16"/>
      <c r="F222" s="31">
        <v>1</v>
      </c>
      <c r="G222" s="16"/>
      <c r="H222" s="31">
        <v>1</v>
      </c>
      <c r="I222" s="16">
        <v>1</v>
      </c>
      <c r="J222" s="31"/>
      <c r="K222" s="16"/>
      <c r="L222" s="31"/>
      <c r="M222" s="14"/>
      <c r="N222" s="16">
        <f t="shared" si="63"/>
        <v>1</v>
      </c>
      <c r="O222" s="31">
        <f t="shared" si="63"/>
        <v>3</v>
      </c>
      <c r="P222" s="15"/>
      <c r="Q222" s="21">
        <f t="shared" si="64"/>
        <v>4</v>
      </c>
      <c r="R222" s="14"/>
      <c r="T222" s="28">
        <f t="shared" si="62"/>
        <v>4.0000000000000001E-3</v>
      </c>
      <c r="U222" s="14"/>
      <c r="V222" s="14"/>
      <c r="W222" s="47" t="s">
        <v>172</v>
      </c>
      <c r="X222" s="52">
        <f t="shared" si="68"/>
        <v>-1.6468699218760152E-3</v>
      </c>
      <c r="Y222" s="45">
        <f t="shared" si="69"/>
        <v>4.0000000000000001E-3</v>
      </c>
      <c r="Z222" s="52">
        <f t="shared" si="70"/>
        <v>1.2118074110357691E-2</v>
      </c>
      <c r="AB222" s="47"/>
      <c r="AC222" s="47"/>
      <c r="AD222" s="47"/>
    </row>
    <row r="223" spans="1:30" ht="15.6" thickTop="1" thickBot="1" x14ac:dyDescent="0.35">
      <c r="A223" s="1" t="s">
        <v>173</v>
      </c>
      <c r="C223" s="16">
        <v>1</v>
      </c>
      <c r="D223" s="31"/>
      <c r="E223" s="16">
        <v>1</v>
      </c>
      <c r="F223" s="31">
        <v>2</v>
      </c>
      <c r="G223" s="16"/>
      <c r="H223" s="31"/>
      <c r="I223" s="16"/>
      <c r="J223" s="31"/>
      <c r="K223" s="16">
        <v>1</v>
      </c>
      <c r="L223" s="31"/>
      <c r="M223" s="14"/>
      <c r="N223" s="16">
        <f t="shared" si="63"/>
        <v>3</v>
      </c>
      <c r="O223" s="31">
        <f t="shared" si="63"/>
        <v>2</v>
      </c>
      <c r="P223" s="15"/>
      <c r="Q223" s="21">
        <f t="shared" si="64"/>
        <v>5</v>
      </c>
      <c r="R223" s="14"/>
      <c r="T223" s="28">
        <f t="shared" si="62"/>
        <v>5.0000000000000001E-3</v>
      </c>
      <c r="U223" s="14"/>
      <c r="V223" s="14"/>
      <c r="W223" s="47" t="s">
        <v>173</v>
      </c>
      <c r="X223" s="52">
        <f t="shared" si="68"/>
        <v>-1.6468699218760152E-3</v>
      </c>
      <c r="Y223" s="45">
        <f t="shared" si="69"/>
        <v>5.0000000000000001E-3</v>
      </c>
      <c r="Z223" s="52">
        <f t="shared" si="70"/>
        <v>1.2118074110357691E-2</v>
      </c>
      <c r="AB223" s="47"/>
      <c r="AC223" s="47"/>
      <c r="AD223" s="47"/>
    </row>
    <row r="224" spans="1:30" ht="15.6" thickTop="1" thickBot="1" x14ac:dyDescent="0.35">
      <c r="A224" s="6" t="s">
        <v>174</v>
      </c>
      <c r="B224" s="5"/>
      <c r="C224" s="10">
        <v>1</v>
      </c>
      <c r="D224" s="29">
        <v>1</v>
      </c>
      <c r="E224" s="10"/>
      <c r="F224" s="29"/>
      <c r="G224" s="10"/>
      <c r="H224" s="29"/>
      <c r="I224" s="10">
        <v>1</v>
      </c>
      <c r="J224" s="29"/>
      <c r="K224" s="10">
        <v>3</v>
      </c>
      <c r="L224" s="29"/>
      <c r="M224" s="11"/>
      <c r="N224" s="10">
        <f t="shared" si="63"/>
        <v>5</v>
      </c>
      <c r="O224" s="29">
        <f t="shared" si="63"/>
        <v>1</v>
      </c>
      <c r="P224" s="12"/>
      <c r="Q224" s="21">
        <f t="shared" si="64"/>
        <v>6</v>
      </c>
      <c r="T224" s="28">
        <f t="shared" si="62"/>
        <v>6.0000000000000001E-3</v>
      </c>
      <c r="W224" s="53" t="s">
        <v>174</v>
      </c>
      <c r="X224" s="52">
        <f t="shared" si="68"/>
        <v>-1.6468699218760152E-3</v>
      </c>
      <c r="Y224" s="45">
        <f t="shared" si="69"/>
        <v>6.0000000000000001E-3</v>
      </c>
      <c r="Z224" s="52">
        <f t="shared" si="70"/>
        <v>1.2118074110357691E-2</v>
      </c>
      <c r="AB224" s="47"/>
      <c r="AC224" s="47"/>
      <c r="AD224" s="47"/>
    </row>
    <row r="225" spans="1:30" ht="15.6" thickTop="1" thickBot="1" x14ac:dyDescent="0.35">
      <c r="A225" s="7" t="s">
        <v>217</v>
      </c>
      <c r="B225" s="8" t="s">
        <v>500</v>
      </c>
      <c r="C225" s="17"/>
      <c r="D225" s="32"/>
      <c r="E225" s="17"/>
      <c r="F225" s="32"/>
      <c r="G225" s="17"/>
      <c r="H225" s="32"/>
      <c r="I225" s="17"/>
      <c r="J225" s="32"/>
      <c r="K225" s="17"/>
      <c r="L225" s="32"/>
      <c r="M225" s="18"/>
      <c r="N225" s="17">
        <f t="shared" si="63"/>
        <v>0</v>
      </c>
      <c r="O225" s="32">
        <f t="shared" si="63"/>
        <v>0</v>
      </c>
      <c r="P225" s="19"/>
      <c r="Q225" s="21">
        <f t="shared" si="64"/>
        <v>0</v>
      </c>
      <c r="R225" s="14"/>
      <c r="T225" s="28"/>
      <c r="U225" s="14"/>
      <c r="V225" s="14"/>
      <c r="W225" s="7" t="s">
        <v>217</v>
      </c>
      <c r="X225" s="47"/>
      <c r="Z225" s="47"/>
      <c r="AB225" s="47"/>
      <c r="AC225" s="47"/>
      <c r="AD225" s="47"/>
    </row>
    <row r="226" spans="1:30" ht="15.6" thickTop="1" thickBot="1" x14ac:dyDescent="0.35">
      <c r="A226" s="1" t="s">
        <v>236</v>
      </c>
      <c r="C226" s="13">
        <v>1</v>
      </c>
      <c r="D226" s="30">
        <v>1</v>
      </c>
      <c r="E226" s="13"/>
      <c r="F226" s="30"/>
      <c r="G226" s="13"/>
      <c r="H226" s="30"/>
      <c r="I226" s="13">
        <v>1</v>
      </c>
      <c r="J226" s="30"/>
      <c r="K226" s="13">
        <v>2</v>
      </c>
      <c r="L226" s="30">
        <v>1</v>
      </c>
      <c r="M226" s="14"/>
      <c r="N226" s="13">
        <f t="shared" si="63"/>
        <v>4</v>
      </c>
      <c r="O226" s="30">
        <f t="shared" si="63"/>
        <v>2</v>
      </c>
      <c r="P226" s="15"/>
      <c r="Q226" s="21">
        <f t="shared" si="64"/>
        <v>6</v>
      </c>
      <c r="R226" s="21">
        <f>SUM(Q226:Q228)</f>
        <v>18</v>
      </c>
      <c r="T226" s="28">
        <f t="shared" si="62"/>
        <v>6.0000000000000001E-3</v>
      </c>
      <c r="U226" s="28">
        <f>R226/$Q$233</f>
        <v>1.7999999999999999E-2</v>
      </c>
      <c r="V226" s="36"/>
      <c r="W226" s="47" t="s">
        <v>236</v>
      </c>
      <c r="X226" s="52">
        <f t="shared" ref="X226:X231" si="71">$Y$3+$X$8*$Y$6</f>
        <v>-1.6468699218760152E-3</v>
      </c>
      <c r="Y226" s="45">
        <f t="shared" ref="Y226:Y231" si="72">T226</f>
        <v>6.0000000000000001E-3</v>
      </c>
      <c r="Z226" s="52">
        <f t="shared" ref="Z226:Z231" si="73">$Y$3+$Z$8*$Y$6</f>
        <v>1.2118074110357691E-2</v>
      </c>
      <c r="AB226" s="52">
        <f>$AC$3+$AB$8*$AC$6</f>
        <v>8.957743117265677E-3</v>
      </c>
      <c r="AC226" s="45">
        <f>U226</f>
        <v>1.7999999999999999E-2</v>
      </c>
      <c r="AD226" s="52">
        <f>$AC$3+$AD$8*$AC$6</f>
        <v>3.755388478971107E-2</v>
      </c>
    </row>
    <row r="227" spans="1:30" ht="15.6" thickTop="1" thickBot="1" x14ac:dyDescent="0.35">
      <c r="A227" s="1" t="s">
        <v>238</v>
      </c>
      <c r="C227" s="16">
        <v>0</v>
      </c>
      <c r="D227" s="31">
        <v>1</v>
      </c>
      <c r="E227" s="16">
        <v>1</v>
      </c>
      <c r="F227" s="31"/>
      <c r="G227" s="16"/>
      <c r="H227" s="31"/>
      <c r="I227" s="16"/>
      <c r="J227" s="31">
        <v>1</v>
      </c>
      <c r="K227" s="16"/>
      <c r="L227" s="31">
        <v>1</v>
      </c>
      <c r="M227" s="14"/>
      <c r="N227" s="16">
        <f t="shared" si="63"/>
        <v>1</v>
      </c>
      <c r="O227" s="31">
        <f t="shared" si="63"/>
        <v>3</v>
      </c>
      <c r="P227" s="15"/>
      <c r="Q227" s="21">
        <f t="shared" si="64"/>
        <v>4</v>
      </c>
      <c r="R227" s="14"/>
      <c r="T227" s="28">
        <f t="shared" si="62"/>
        <v>4.0000000000000001E-3</v>
      </c>
      <c r="U227" s="14"/>
      <c r="V227" s="14"/>
      <c r="W227" s="47" t="s">
        <v>238</v>
      </c>
      <c r="X227" s="52">
        <f t="shared" si="71"/>
        <v>-1.6468699218760152E-3</v>
      </c>
      <c r="Y227" s="45">
        <f t="shared" si="72"/>
        <v>4.0000000000000001E-3</v>
      </c>
      <c r="Z227" s="52">
        <f t="shared" si="73"/>
        <v>1.2118074110357691E-2</v>
      </c>
      <c r="AB227" s="47"/>
      <c r="AC227" s="47"/>
      <c r="AD227" s="47"/>
    </row>
    <row r="228" spans="1:30" ht="15.6" thickTop="1" thickBot="1" x14ac:dyDescent="0.35">
      <c r="A228" s="6" t="s">
        <v>237</v>
      </c>
      <c r="B228" s="5"/>
      <c r="C228" s="10">
        <v>1</v>
      </c>
      <c r="D228" s="29">
        <v>1</v>
      </c>
      <c r="E228" s="10">
        <v>1</v>
      </c>
      <c r="F228" s="29"/>
      <c r="G228" s="10">
        <v>1</v>
      </c>
      <c r="H228" s="29">
        <v>1</v>
      </c>
      <c r="I228" s="10">
        <v>1</v>
      </c>
      <c r="J228" s="29">
        <v>1</v>
      </c>
      <c r="K228" s="10"/>
      <c r="L228" s="29">
        <v>1</v>
      </c>
      <c r="M228" s="11"/>
      <c r="N228" s="10">
        <f t="shared" si="63"/>
        <v>4</v>
      </c>
      <c r="O228" s="29">
        <f t="shared" si="63"/>
        <v>4</v>
      </c>
      <c r="P228" s="12"/>
      <c r="Q228" s="21">
        <f t="shared" si="64"/>
        <v>8</v>
      </c>
      <c r="R228" s="11"/>
      <c r="T228" s="28">
        <f t="shared" si="62"/>
        <v>8.0000000000000002E-3</v>
      </c>
      <c r="U228" s="11"/>
      <c r="V228" s="43"/>
      <c r="W228" s="53" t="s">
        <v>237</v>
      </c>
      <c r="X228" s="52">
        <f t="shared" si="71"/>
        <v>-1.6468699218760152E-3</v>
      </c>
      <c r="Y228" s="45">
        <f t="shared" si="72"/>
        <v>8.0000000000000002E-3</v>
      </c>
      <c r="Z228" s="52">
        <f t="shared" si="73"/>
        <v>1.2118074110357691E-2</v>
      </c>
      <c r="AB228" s="47"/>
      <c r="AC228" s="47"/>
      <c r="AD228" s="47"/>
    </row>
    <row r="229" spans="1:30" ht="15.6" thickTop="1" thickBot="1" x14ac:dyDescent="0.35">
      <c r="A229" s="25" t="s">
        <v>175</v>
      </c>
      <c r="C229" s="13"/>
      <c r="D229" s="30">
        <v>2</v>
      </c>
      <c r="E229" s="13">
        <v>1</v>
      </c>
      <c r="F229" s="30">
        <v>1</v>
      </c>
      <c r="G229" s="13"/>
      <c r="H229" s="30">
        <v>1</v>
      </c>
      <c r="I229" s="13">
        <v>1</v>
      </c>
      <c r="J229" s="30">
        <v>1</v>
      </c>
      <c r="K229" s="13"/>
      <c r="L229" s="30">
        <v>1</v>
      </c>
      <c r="M229" s="14"/>
      <c r="N229" s="13">
        <f t="shared" si="63"/>
        <v>2</v>
      </c>
      <c r="O229" s="30">
        <f t="shared" si="63"/>
        <v>6</v>
      </c>
      <c r="P229" s="15"/>
      <c r="Q229" s="21">
        <f t="shared" si="64"/>
        <v>8</v>
      </c>
      <c r="R229" s="21">
        <f>SUM(Q229:Q231)</f>
        <v>20</v>
      </c>
      <c r="T229" s="28">
        <f t="shared" si="62"/>
        <v>8.0000000000000002E-3</v>
      </c>
      <c r="U229" s="28">
        <f>R229/$Q$233</f>
        <v>0.02</v>
      </c>
      <c r="V229" s="36"/>
      <c r="W229" s="25" t="s">
        <v>175</v>
      </c>
      <c r="X229" s="52">
        <f t="shared" si="71"/>
        <v>-1.6468699218760152E-3</v>
      </c>
      <c r="Y229" s="45">
        <f t="shared" si="72"/>
        <v>8.0000000000000002E-3</v>
      </c>
      <c r="Z229" s="52">
        <f t="shared" si="73"/>
        <v>1.2118074110357691E-2</v>
      </c>
      <c r="AB229" s="52">
        <f>$AC$3+$AB$8*$AC$6</f>
        <v>8.957743117265677E-3</v>
      </c>
      <c r="AC229" s="45">
        <f>U229</f>
        <v>0.02</v>
      </c>
      <c r="AD229" s="52">
        <f>$AC$3+$AD$8*$AC$6</f>
        <v>3.755388478971107E-2</v>
      </c>
    </row>
    <row r="230" spans="1:30" ht="15.6" thickTop="1" thickBot="1" x14ac:dyDescent="0.35">
      <c r="A230" s="25" t="s">
        <v>176</v>
      </c>
      <c r="C230" s="16">
        <v>1</v>
      </c>
      <c r="D230" s="31">
        <v>3</v>
      </c>
      <c r="E230" s="16"/>
      <c r="F230" s="31"/>
      <c r="G230" s="16">
        <v>1</v>
      </c>
      <c r="H230" s="31"/>
      <c r="I230" s="16"/>
      <c r="J230" s="31"/>
      <c r="K230" s="16"/>
      <c r="L230" s="31"/>
      <c r="M230" s="14"/>
      <c r="N230" s="16">
        <f t="shared" si="63"/>
        <v>2</v>
      </c>
      <c r="O230" s="31">
        <f t="shared" si="63"/>
        <v>3</v>
      </c>
      <c r="P230" s="15"/>
      <c r="Q230" s="21">
        <f t="shared" si="64"/>
        <v>5</v>
      </c>
      <c r="R230" s="14"/>
      <c r="T230" s="28">
        <f t="shared" si="62"/>
        <v>5.0000000000000001E-3</v>
      </c>
      <c r="U230" s="14"/>
      <c r="V230" s="14"/>
      <c r="W230" s="25" t="s">
        <v>176</v>
      </c>
      <c r="X230" s="52">
        <f t="shared" si="71"/>
        <v>-1.6468699218760152E-3</v>
      </c>
      <c r="Y230" s="45">
        <f t="shared" si="72"/>
        <v>5.0000000000000001E-3</v>
      </c>
      <c r="Z230" s="52">
        <f t="shared" si="73"/>
        <v>1.2118074110357691E-2</v>
      </c>
      <c r="AB230" s="47"/>
      <c r="AC230" s="47"/>
      <c r="AD230" s="47"/>
    </row>
    <row r="231" spans="1:30" ht="15.6" thickTop="1" thickBot="1" x14ac:dyDescent="0.35">
      <c r="A231" s="26" t="s">
        <v>67</v>
      </c>
      <c r="B231" s="5"/>
      <c r="C231" s="10">
        <v>2</v>
      </c>
      <c r="D231" s="29">
        <v>1</v>
      </c>
      <c r="E231" s="10"/>
      <c r="F231" s="29"/>
      <c r="G231" s="10">
        <v>2</v>
      </c>
      <c r="H231" s="29"/>
      <c r="I231" s="10"/>
      <c r="J231" s="29">
        <v>1</v>
      </c>
      <c r="K231" s="10">
        <v>1</v>
      </c>
      <c r="L231" s="29"/>
      <c r="M231" s="11"/>
      <c r="N231" s="10">
        <f t="shared" si="63"/>
        <v>5</v>
      </c>
      <c r="O231" s="29">
        <f t="shared" si="63"/>
        <v>2</v>
      </c>
      <c r="P231" s="12"/>
      <c r="Q231" s="21">
        <f t="shared" si="64"/>
        <v>7</v>
      </c>
      <c r="R231" s="14"/>
      <c r="T231" s="28">
        <f t="shared" ref="T231" si="74">Q231/$Q$233</f>
        <v>7.0000000000000001E-3</v>
      </c>
      <c r="U231" s="14"/>
      <c r="V231" s="14"/>
      <c r="W231" s="26" t="s">
        <v>67</v>
      </c>
      <c r="X231" s="52">
        <f t="shared" si="71"/>
        <v>-1.6468699218760152E-3</v>
      </c>
      <c r="Y231" s="45">
        <f t="shared" si="72"/>
        <v>7.0000000000000001E-3</v>
      </c>
      <c r="Z231" s="52">
        <f t="shared" si="73"/>
        <v>1.2118074110357691E-2</v>
      </c>
      <c r="AB231" s="47"/>
      <c r="AC231" s="47"/>
      <c r="AD231" s="47"/>
    </row>
    <row r="232" spans="1:30" ht="15" thickBot="1" x14ac:dyDescent="0.35">
      <c r="A232" s="1"/>
      <c r="C232" s="22"/>
      <c r="D232" s="34"/>
      <c r="E232" s="22"/>
      <c r="F232" s="34"/>
      <c r="G232" s="22"/>
      <c r="H232" s="34"/>
      <c r="I232" s="22"/>
      <c r="J232" s="34"/>
      <c r="K232" s="22"/>
      <c r="L232" s="34"/>
      <c r="M232" s="14"/>
      <c r="N232" s="14"/>
      <c r="O232" s="34"/>
      <c r="P232" s="15"/>
      <c r="Q232" s="22"/>
    </row>
    <row r="233" spans="1:30" ht="15.6" thickTop="1" thickBot="1" x14ac:dyDescent="0.35">
      <c r="A233" s="1" t="s">
        <v>459</v>
      </c>
      <c r="C233" s="21">
        <f>SUM(C10:C231)</f>
        <v>100</v>
      </c>
      <c r="D233" s="35">
        <f t="shared" ref="D233:R233" si="75">SUM(D10:D231)</f>
        <v>100</v>
      </c>
      <c r="E233" s="21">
        <f t="shared" si="75"/>
        <v>100</v>
      </c>
      <c r="F233" s="35">
        <f t="shared" si="75"/>
        <v>100</v>
      </c>
      <c r="G233" s="21">
        <f t="shared" si="75"/>
        <v>100</v>
      </c>
      <c r="H233" s="35">
        <f t="shared" si="75"/>
        <v>100</v>
      </c>
      <c r="I233" s="21">
        <f t="shared" si="75"/>
        <v>100</v>
      </c>
      <c r="J233" s="35">
        <f t="shared" si="75"/>
        <v>100</v>
      </c>
      <c r="K233" s="21">
        <f t="shared" si="75"/>
        <v>100</v>
      </c>
      <c r="L233" s="35">
        <f t="shared" si="75"/>
        <v>100</v>
      </c>
      <c r="M233" s="14"/>
      <c r="N233" s="21">
        <f t="shared" si="75"/>
        <v>500</v>
      </c>
      <c r="O233" s="35">
        <f t="shared" si="75"/>
        <v>500</v>
      </c>
      <c r="P233" s="14"/>
      <c r="Q233" s="21">
        <f t="shared" si="75"/>
        <v>1000</v>
      </c>
      <c r="R233" s="21">
        <f t="shared" si="75"/>
        <v>1000</v>
      </c>
      <c r="T233" s="28">
        <f>SUM(T10:T231)</f>
        <v>1.0000000000000007</v>
      </c>
      <c r="U233" s="28">
        <f>SUM(U10:U231)</f>
        <v>1.0000000000000007</v>
      </c>
      <c r="V233" s="36"/>
      <c r="W233" s="36"/>
    </row>
    <row r="234" spans="1:30" ht="15" thickTop="1" x14ac:dyDescent="0.3">
      <c r="A234" s="1"/>
      <c r="C234" s="3"/>
      <c r="D234" s="3"/>
      <c r="E234" s="3"/>
      <c r="F234" s="3"/>
      <c r="G234" s="3"/>
      <c r="H234" s="3"/>
      <c r="I234" s="3"/>
      <c r="J234" s="3"/>
      <c r="K234" s="3"/>
      <c r="L234" s="3"/>
      <c r="N234" s="3"/>
      <c r="O234" s="3"/>
      <c r="P234" s="2"/>
      <c r="Q234" s="3"/>
    </row>
  </sheetData>
  <sortState xmlns:xlrd2="http://schemas.microsoft.com/office/spreadsheetml/2017/richdata2" ref="A236:A501">
    <sortCondition ref="A236:A501"/>
  </sortState>
  <conditionalFormatting sqref="Y11:Y37">
    <cfRule type="cellIs" dxfId="221" priority="287" operator="between">
      <formula>$X$11</formula>
      <formula>$Z$11</formula>
    </cfRule>
  </conditionalFormatting>
  <conditionalFormatting sqref="Y116:Y121">
    <cfRule type="cellIs" dxfId="220" priority="140" operator="between">
      <formula>$X$11</formula>
      <formula>$Z$11</formula>
    </cfRule>
  </conditionalFormatting>
  <conditionalFormatting sqref="AC11">
    <cfRule type="cellIs" dxfId="219" priority="246" operator="between">
      <formula>$AB$185</formula>
      <formula>"$AC$185"</formula>
    </cfRule>
    <cfRule type="cellIs" dxfId="218" priority="247" operator="between">
      <formula>$AB$185</formula>
      <formula>"$AC$185"</formula>
    </cfRule>
    <cfRule type="cellIs" dxfId="217" priority="248" operator="between">
      <formula>$X$11</formula>
      <formula>$Z$11</formula>
    </cfRule>
  </conditionalFormatting>
  <conditionalFormatting sqref="Y39:Y48">
    <cfRule type="cellIs" dxfId="216" priority="148" operator="between">
      <formula>$X$11</formula>
      <formula>$Z$11</formula>
    </cfRule>
  </conditionalFormatting>
  <conditionalFormatting sqref="Y50:Y54">
    <cfRule type="cellIs" dxfId="215" priority="147" operator="between">
      <formula>$X$11</formula>
      <formula>$Z$11</formula>
    </cfRule>
  </conditionalFormatting>
  <conditionalFormatting sqref="Y57:Y65">
    <cfRule type="cellIs" dxfId="214" priority="146" operator="between">
      <formula>$X$11</formula>
      <formula>$Z$11</formula>
    </cfRule>
  </conditionalFormatting>
  <conditionalFormatting sqref="Y67:Y69">
    <cfRule type="cellIs" dxfId="213" priority="145" operator="between">
      <formula>$X$11</formula>
      <formula>$Z$11</formula>
    </cfRule>
  </conditionalFormatting>
  <conditionalFormatting sqref="Y71:Y76">
    <cfRule type="cellIs" dxfId="212" priority="144" operator="between">
      <formula>$X$11</formula>
      <formula>$Z$11</formula>
    </cfRule>
  </conditionalFormatting>
  <conditionalFormatting sqref="Y78:Y90">
    <cfRule type="cellIs" dxfId="211" priority="143" operator="between">
      <formula>$X$11</formula>
      <formula>$Z$11</formula>
    </cfRule>
  </conditionalFormatting>
  <conditionalFormatting sqref="Y92:Y94">
    <cfRule type="cellIs" dxfId="210" priority="142" operator="between">
      <formula>$X$11</formula>
      <formula>$Z$11</formula>
    </cfRule>
  </conditionalFormatting>
  <conditionalFormatting sqref="Y96:Y111">
    <cfRule type="cellIs" dxfId="209" priority="141" operator="between">
      <formula>$X$11</formula>
      <formula>$Z$11</formula>
    </cfRule>
  </conditionalFormatting>
  <conditionalFormatting sqref="Y124:Y133">
    <cfRule type="cellIs" dxfId="208" priority="139" operator="between">
      <formula>$X$11</formula>
      <formula>$Z$11</formula>
    </cfRule>
  </conditionalFormatting>
  <conditionalFormatting sqref="Y135:Y140">
    <cfRule type="cellIs" dxfId="207" priority="138" operator="between">
      <formula>$X$11</formula>
      <formula>$Z$11</formula>
    </cfRule>
  </conditionalFormatting>
  <conditionalFormatting sqref="Y142:Y158">
    <cfRule type="cellIs" dxfId="206" priority="137" operator="between">
      <formula>$X$11</formula>
      <formula>$Z$11</formula>
    </cfRule>
  </conditionalFormatting>
  <conditionalFormatting sqref="Y161:Y163">
    <cfRule type="cellIs" dxfId="205" priority="136" operator="between">
      <formula>$X$11</formula>
      <formula>$Z$11</formula>
    </cfRule>
  </conditionalFormatting>
  <conditionalFormatting sqref="Y165:Y170">
    <cfRule type="cellIs" dxfId="204" priority="135" operator="between">
      <formula>$X$11</formula>
      <formula>$Z$11</formula>
    </cfRule>
  </conditionalFormatting>
  <conditionalFormatting sqref="Y173:Y183">
    <cfRule type="cellIs" dxfId="203" priority="134" operator="between">
      <formula>$X$11</formula>
      <formula>$Z$11</formula>
    </cfRule>
  </conditionalFormatting>
  <conditionalFormatting sqref="Y185:Y214">
    <cfRule type="cellIs" dxfId="202" priority="133" operator="between">
      <formula>$X$11</formula>
      <formula>$Z$11</formula>
    </cfRule>
  </conditionalFormatting>
  <conditionalFormatting sqref="Y216:Y219">
    <cfRule type="cellIs" dxfId="201" priority="132" operator="between">
      <formula>$X$11</formula>
      <formula>$Z$11</formula>
    </cfRule>
  </conditionalFormatting>
  <conditionalFormatting sqref="Y221:Y224">
    <cfRule type="cellIs" dxfId="200" priority="131" operator="between">
      <formula>$X$11</formula>
      <formula>$Z$11</formula>
    </cfRule>
  </conditionalFormatting>
  <conditionalFormatting sqref="Y226:Y231">
    <cfRule type="cellIs" dxfId="199" priority="130" operator="between">
      <formula>$X$11</formula>
      <formula>$Z$11</formula>
    </cfRule>
  </conditionalFormatting>
  <conditionalFormatting sqref="AC14">
    <cfRule type="cellIs" dxfId="198" priority="127" operator="between">
      <formula>$AB$185</formula>
      <formula>"$AC$185"</formula>
    </cfRule>
    <cfRule type="cellIs" dxfId="197" priority="128" operator="between">
      <formula>$AB$185</formula>
      <formula>"$AC$185"</formula>
    </cfRule>
    <cfRule type="cellIs" dxfId="196" priority="129" operator="between">
      <formula>$X$11</formula>
      <formula>$Z$11</formula>
    </cfRule>
  </conditionalFormatting>
  <conditionalFormatting sqref="AC18">
    <cfRule type="cellIs" dxfId="195" priority="124" operator="between">
      <formula>$AB$185</formula>
      <formula>"$AC$185"</formula>
    </cfRule>
    <cfRule type="cellIs" dxfId="194" priority="125" operator="between">
      <formula>$AB$185</formula>
      <formula>"$AC$185"</formula>
    </cfRule>
    <cfRule type="cellIs" dxfId="193" priority="126" operator="between">
      <formula>$X$11</formula>
      <formula>$Z$11</formula>
    </cfRule>
  </conditionalFormatting>
  <conditionalFormatting sqref="AC21">
    <cfRule type="cellIs" dxfId="192" priority="121" operator="between">
      <formula>$AB$185</formula>
      <formula>"$AC$185"</formula>
    </cfRule>
    <cfRule type="cellIs" dxfId="191" priority="122" operator="between">
      <formula>$AB$185</formula>
      <formula>"$AC$185"</formula>
    </cfRule>
    <cfRule type="cellIs" dxfId="190" priority="123" operator="between">
      <formula>$X$11</formula>
      <formula>$Z$11</formula>
    </cfRule>
  </conditionalFormatting>
  <conditionalFormatting sqref="AC26">
    <cfRule type="cellIs" dxfId="189" priority="118" operator="between">
      <formula>$AB$185</formula>
      <formula>"$AC$185"</formula>
    </cfRule>
    <cfRule type="cellIs" dxfId="188" priority="119" operator="between">
      <formula>$AB$185</formula>
      <formula>"$AC$185"</formula>
    </cfRule>
    <cfRule type="cellIs" dxfId="187" priority="120" operator="between">
      <formula>$X$11</formula>
      <formula>$Z$11</formula>
    </cfRule>
  </conditionalFormatting>
  <conditionalFormatting sqref="AC29">
    <cfRule type="cellIs" dxfId="186" priority="115" operator="between">
      <formula>$AB$185</formula>
      <formula>"$AC$185"</formula>
    </cfRule>
    <cfRule type="cellIs" dxfId="185" priority="116" operator="between">
      <formula>$AB$185</formula>
      <formula>"$AC$185"</formula>
    </cfRule>
    <cfRule type="cellIs" dxfId="184" priority="117" operator="between">
      <formula>$X$11</formula>
      <formula>$Z$11</formula>
    </cfRule>
  </conditionalFormatting>
  <conditionalFormatting sqref="AC35">
    <cfRule type="cellIs" dxfId="183" priority="112" operator="between">
      <formula>$AB$185</formula>
      <formula>"$AC$185"</formula>
    </cfRule>
    <cfRule type="cellIs" dxfId="182" priority="113" operator="between">
      <formula>$AB$185</formula>
      <formula>"$AC$185"</formula>
    </cfRule>
    <cfRule type="cellIs" dxfId="181" priority="114" operator="between">
      <formula>$X$11</formula>
      <formula>$Z$11</formula>
    </cfRule>
  </conditionalFormatting>
  <conditionalFormatting sqref="AC39">
    <cfRule type="cellIs" dxfId="180" priority="109" operator="between">
      <formula>$AB$185</formula>
      <formula>"$AC$185"</formula>
    </cfRule>
    <cfRule type="cellIs" dxfId="179" priority="110" operator="between">
      <formula>$AB$185</formula>
      <formula>"$AC$185"</formula>
    </cfRule>
    <cfRule type="cellIs" dxfId="178" priority="111" operator="between">
      <formula>$X$11</formula>
      <formula>$Z$11</formula>
    </cfRule>
  </conditionalFormatting>
  <conditionalFormatting sqref="AC45">
    <cfRule type="cellIs" dxfId="177" priority="106" operator="between">
      <formula>$AB$185</formula>
      <formula>"$AC$185"</formula>
    </cfRule>
    <cfRule type="cellIs" dxfId="176" priority="107" operator="between">
      <formula>$AB$185</formula>
      <formula>"$AC$185"</formula>
    </cfRule>
    <cfRule type="cellIs" dxfId="175" priority="108" operator="between">
      <formula>$X$11</formula>
      <formula>$Z$11</formula>
    </cfRule>
  </conditionalFormatting>
  <conditionalFormatting sqref="AC50">
    <cfRule type="cellIs" dxfId="174" priority="103" operator="between">
      <formula>$AB$185</formula>
      <formula>"$AC$185"</formula>
    </cfRule>
    <cfRule type="cellIs" dxfId="173" priority="104" operator="between">
      <formula>$AB$185</formula>
      <formula>"$AC$185"</formula>
    </cfRule>
    <cfRule type="cellIs" dxfId="172" priority="105" operator="between">
      <formula>$X$11</formula>
      <formula>$Z$11</formula>
    </cfRule>
  </conditionalFormatting>
  <conditionalFormatting sqref="AC57">
    <cfRule type="cellIs" dxfId="171" priority="100" operator="between">
      <formula>$AB$185</formula>
      <formula>"$AC$185"</formula>
    </cfRule>
    <cfRule type="cellIs" dxfId="170" priority="101" operator="between">
      <formula>$AB$185</formula>
      <formula>"$AC$185"</formula>
    </cfRule>
    <cfRule type="cellIs" dxfId="169" priority="102" operator="between">
      <formula>$X$11</formula>
      <formula>$Z$11</formula>
    </cfRule>
  </conditionalFormatting>
  <conditionalFormatting sqref="AC63">
    <cfRule type="cellIs" dxfId="168" priority="97" operator="between">
      <formula>$AB$185</formula>
      <formula>"$AC$185"</formula>
    </cfRule>
    <cfRule type="cellIs" dxfId="167" priority="98" operator="between">
      <formula>$AB$185</formula>
      <formula>"$AC$185"</formula>
    </cfRule>
    <cfRule type="cellIs" dxfId="166" priority="99" operator="between">
      <formula>$X$11</formula>
      <formula>$Z$11</formula>
    </cfRule>
  </conditionalFormatting>
  <conditionalFormatting sqref="AC67">
    <cfRule type="cellIs" dxfId="165" priority="94" operator="between">
      <formula>$AB$185</formula>
      <formula>"$AC$185"</formula>
    </cfRule>
    <cfRule type="cellIs" dxfId="164" priority="95" operator="between">
      <formula>$AB$185</formula>
      <formula>"$AC$185"</formula>
    </cfRule>
    <cfRule type="cellIs" dxfId="163" priority="96" operator="between">
      <formula>$X$11</formula>
      <formula>$Z$11</formula>
    </cfRule>
  </conditionalFormatting>
  <conditionalFormatting sqref="AC71">
    <cfRule type="cellIs" dxfId="162" priority="91" operator="between">
      <formula>$AB$185</formula>
      <formula>"$AC$185"</formula>
    </cfRule>
    <cfRule type="cellIs" dxfId="161" priority="92" operator="between">
      <formula>$AB$185</formula>
      <formula>"$AC$185"</formula>
    </cfRule>
    <cfRule type="cellIs" dxfId="160" priority="93" operator="between">
      <formula>$X$11</formula>
      <formula>$Z$11</formula>
    </cfRule>
  </conditionalFormatting>
  <conditionalFormatting sqref="AC78">
    <cfRule type="cellIs" dxfId="159" priority="88" operator="between">
      <formula>$AB$185</formula>
      <formula>"$AC$185"</formula>
    </cfRule>
    <cfRule type="cellIs" dxfId="158" priority="89" operator="between">
      <formula>$AB$185</formula>
      <formula>"$AC$185"</formula>
    </cfRule>
    <cfRule type="cellIs" dxfId="157" priority="90" operator="between">
      <formula>$X$11</formula>
      <formula>$Z$11</formula>
    </cfRule>
  </conditionalFormatting>
  <conditionalFormatting sqref="AC84">
    <cfRule type="cellIs" dxfId="156" priority="85" operator="between">
      <formula>$AB$185</formula>
      <formula>"$AC$185"</formula>
    </cfRule>
    <cfRule type="cellIs" dxfId="155" priority="86" operator="between">
      <formula>$AB$185</formula>
      <formula>"$AC$185"</formula>
    </cfRule>
    <cfRule type="cellIs" dxfId="154" priority="87" operator="between">
      <formula>$X$11</formula>
      <formula>$Z$11</formula>
    </cfRule>
  </conditionalFormatting>
  <conditionalFormatting sqref="AC88">
    <cfRule type="cellIs" dxfId="153" priority="82" operator="between">
      <formula>$AB$185</formula>
      <formula>"$AC$185"</formula>
    </cfRule>
    <cfRule type="cellIs" dxfId="152" priority="83" operator="between">
      <formula>$AB$185</formula>
      <formula>"$AC$185"</formula>
    </cfRule>
    <cfRule type="cellIs" dxfId="151" priority="84" operator="between">
      <formula>$X$11</formula>
      <formula>$Z$11</formula>
    </cfRule>
  </conditionalFormatting>
  <conditionalFormatting sqref="AC92">
    <cfRule type="cellIs" dxfId="150" priority="79" operator="between">
      <formula>$AB$185</formula>
      <formula>"$AC$185"</formula>
    </cfRule>
    <cfRule type="cellIs" dxfId="149" priority="80" operator="between">
      <formula>$AB$185</formula>
      <formula>"$AC$185"</formula>
    </cfRule>
    <cfRule type="cellIs" dxfId="148" priority="81" operator="between">
      <formula>$X$11</formula>
      <formula>$Z$11</formula>
    </cfRule>
  </conditionalFormatting>
  <conditionalFormatting sqref="AC96">
    <cfRule type="cellIs" dxfId="147" priority="76" operator="between">
      <formula>$AB$185</formula>
      <formula>"$AC$185"</formula>
    </cfRule>
    <cfRule type="cellIs" dxfId="146" priority="77" operator="between">
      <formula>$AB$185</formula>
      <formula>"$AC$185"</formula>
    </cfRule>
    <cfRule type="cellIs" dxfId="145" priority="78" operator="between">
      <formula>$X$11</formula>
      <formula>$Z$11</formula>
    </cfRule>
  </conditionalFormatting>
  <conditionalFormatting sqref="AC102">
    <cfRule type="cellIs" dxfId="144" priority="73" operator="between">
      <formula>$AB$185</formula>
      <formula>"$AC$185"</formula>
    </cfRule>
    <cfRule type="cellIs" dxfId="143" priority="74" operator="between">
      <formula>$AB$185</formula>
      <formula>"$AC$185"</formula>
    </cfRule>
    <cfRule type="cellIs" dxfId="142" priority="75" operator="between">
      <formula>$X$11</formula>
      <formula>$Z$11</formula>
    </cfRule>
  </conditionalFormatting>
  <conditionalFormatting sqref="AC107">
    <cfRule type="cellIs" dxfId="141" priority="70" operator="between">
      <formula>$AB$185</formula>
      <formula>"$AC$185"</formula>
    </cfRule>
    <cfRule type="cellIs" dxfId="140" priority="71" operator="between">
      <formula>$AB$185</formula>
      <formula>"$AC$185"</formula>
    </cfRule>
    <cfRule type="cellIs" dxfId="139" priority="72" operator="between">
      <formula>$X$11</formula>
      <formula>$Z$11</formula>
    </cfRule>
  </conditionalFormatting>
  <conditionalFormatting sqref="AC116">
    <cfRule type="cellIs" dxfId="138" priority="67" operator="between">
      <formula>$AB$185</formula>
      <formula>"$AC$185"</formula>
    </cfRule>
    <cfRule type="cellIs" dxfId="137" priority="68" operator="between">
      <formula>$AB$185</formula>
      <formula>"$AC$185"</formula>
    </cfRule>
    <cfRule type="cellIs" dxfId="136" priority="69" operator="between">
      <formula>$X$11</formula>
      <formula>$Z$11</formula>
    </cfRule>
  </conditionalFormatting>
  <conditionalFormatting sqref="AC119">
    <cfRule type="cellIs" dxfId="135" priority="64" operator="between">
      <formula>$AB$185</formula>
      <formula>"$AC$185"</formula>
    </cfRule>
    <cfRule type="cellIs" dxfId="134" priority="65" operator="between">
      <formula>$AB$185</formula>
      <formula>"$AC$185"</formula>
    </cfRule>
    <cfRule type="cellIs" dxfId="133" priority="66" operator="between">
      <formula>$X$11</formula>
      <formula>$Z$11</formula>
    </cfRule>
  </conditionalFormatting>
  <conditionalFormatting sqref="AC124">
    <cfRule type="cellIs" dxfId="132" priority="61" operator="between">
      <formula>$AB$185</formula>
      <formula>"$AC$185"</formula>
    </cfRule>
    <cfRule type="cellIs" dxfId="131" priority="62" operator="between">
      <formula>$AB$185</formula>
      <formula>"$AC$185"</formula>
    </cfRule>
    <cfRule type="cellIs" dxfId="130" priority="63" operator="between">
      <formula>$X$11</formula>
      <formula>$Z$11</formula>
    </cfRule>
  </conditionalFormatting>
  <conditionalFormatting sqref="AC130">
    <cfRule type="cellIs" dxfId="129" priority="58" operator="between">
      <formula>$AB$185</formula>
      <formula>"$AC$185"</formula>
    </cfRule>
    <cfRule type="cellIs" dxfId="128" priority="59" operator="between">
      <formula>$AB$185</formula>
      <formula>"$AC$185"</formula>
    </cfRule>
    <cfRule type="cellIs" dxfId="127" priority="60" operator="between">
      <formula>$X$11</formula>
      <formula>$Z$11</formula>
    </cfRule>
  </conditionalFormatting>
  <conditionalFormatting sqref="AC135">
    <cfRule type="cellIs" dxfId="126" priority="55" operator="between">
      <formula>$AB$185</formula>
      <formula>"$AC$185"</formula>
    </cfRule>
    <cfRule type="cellIs" dxfId="125" priority="56" operator="between">
      <formula>$AB$185</formula>
      <formula>"$AC$185"</formula>
    </cfRule>
    <cfRule type="cellIs" dxfId="124" priority="57" operator="between">
      <formula>$X$11</formula>
      <formula>$Z$11</formula>
    </cfRule>
  </conditionalFormatting>
  <conditionalFormatting sqref="AC142">
    <cfRule type="cellIs" dxfId="123" priority="52" operator="between">
      <formula>$AB$185</formula>
      <formula>"$AC$185"</formula>
    </cfRule>
    <cfRule type="cellIs" dxfId="122" priority="53" operator="between">
      <formula>$AB$185</formula>
      <formula>"$AC$185"</formula>
    </cfRule>
    <cfRule type="cellIs" dxfId="121" priority="54" operator="between">
      <formula>$X$11</formula>
      <formula>$Z$11</formula>
    </cfRule>
  </conditionalFormatting>
  <conditionalFormatting sqref="AC148">
    <cfRule type="cellIs" dxfId="120" priority="49" operator="between">
      <formula>$AB$185</formula>
      <formula>"$AC$185"</formula>
    </cfRule>
    <cfRule type="cellIs" dxfId="119" priority="50" operator="between">
      <formula>$AB$185</formula>
      <formula>"$AC$185"</formula>
    </cfRule>
    <cfRule type="cellIs" dxfId="118" priority="51" operator="between">
      <formula>$X$11</formula>
      <formula>$Z$11</formula>
    </cfRule>
  </conditionalFormatting>
  <conditionalFormatting sqref="AC153">
    <cfRule type="cellIs" dxfId="117" priority="46" operator="between">
      <formula>$AB$185</formula>
      <formula>"$AC$185"</formula>
    </cfRule>
    <cfRule type="cellIs" dxfId="116" priority="47" operator="between">
      <formula>$AB$185</formula>
      <formula>"$AC$185"</formula>
    </cfRule>
    <cfRule type="cellIs" dxfId="115" priority="48" operator="between">
      <formula>$X$11</formula>
      <formula>$Z$11</formula>
    </cfRule>
  </conditionalFormatting>
  <conditionalFormatting sqref="AC161">
    <cfRule type="cellIs" dxfId="114" priority="43" operator="between">
      <formula>$AB$185</formula>
      <formula>"$AC$185"</formula>
    </cfRule>
    <cfRule type="cellIs" dxfId="113" priority="44" operator="between">
      <formula>$AB$185</formula>
      <formula>"$AC$185"</formula>
    </cfRule>
    <cfRule type="cellIs" dxfId="112" priority="45" operator="between">
      <formula>$X$11</formula>
      <formula>$Z$11</formula>
    </cfRule>
  </conditionalFormatting>
  <conditionalFormatting sqref="AC165">
    <cfRule type="cellIs" dxfId="111" priority="40" operator="between">
      <formula>$AB$185</formula>
      <formula>"$AC$185"</formula>
    </cfRule>
    <cfRule type="cellIs" dxfId="110" priority="41" operator="between">
      <formula>$AB$185</formula>
      <formula>"$AC$185"</formula>
    </cfRule>
    <cfRule type="cellIs" dxfId="109" priority="42" operator="between">
      <formula>$X$11</formula>
      <formula>$Z$11</formula>
    </cfRule>
  </conditionalFormatting>
  <conditionalFormatting sqref="AC173">
    <cfRule type="cellIs" dxfId="108" priority="37" operator="between">
      <formula>$AB$185</formula>
      <formula>"$AC$185"</formula>
    </cfRule>
    <cfRule type="cellIs" dxfId="107" priority="38" operator="between">
      <formula>$AB$185</formula>
      <formula>"$AC$185"</formula>
    </cfRule>
    <cfRule type="cellIs" dxfId="106" priority="39" operator="between">
      <formula>$X$11</formula>
      <formula>$Z$11</formula>
    </cfRule>
  </conditionalFormatting>
  <conditionalFormatting sqref="AC178">
    <cfRule type="cellIs" dxfId="105" priority="34" operator="between">
      <formula>$AB$185</formula>
      <formula>"$AC$185"</formula>
    </cfRule>
    <cfRule type="cellIs" dxfId="104" priority="35" operator="between">
      <formula>$AB$185</formula>
      <formula>"$AC$185"</formula>
    </cfRule>
    <cfRule type="cellIs" dxfId="103" priority="36" operator="between">
      <formula>$X$11</formula>
      <formula>$Z$11</formula>
    </cfRule>
  </conditionalFormatting>
  <conditionalFormatting sqref="AC185">
    <cfRule type="cellIs" dxfId="102" priority="31" operator="between">
      <formula>$AB$185</formula>
      <formula>"$AC$185"</formula>
    </cfRule>
    <cfRule type="cellIs" dxfId="101" priority="32" operator="between">
      <formula>$AB$185</formula>
      <formula>"$AC$185"</formula>
    </cfRule>
    <cfRule type="cellIs" dxfId="100" priority="33" operator="between">
      <formula>$X$11</formula>
      <formula>$Z$11</formula>
    </cfRule>
  </conditionalFormatting>
  <conditionalFormatting sqref="AC191">
    <cfRule type="cellIs" dxfId="99" priority="28" operator="between">
      <formula>$AB$185</formula>
      <formula>"$AC$185"</formula>
    </cfRule>
    <cfRule type="cellIs" dxfId="98" priority="29" operator="between">
      <formula>$AB$185</formula>
      <formula>"$AC$185"</formula>
    </cfRule>
    <cfRule type="cellIs" dxfId="97" priority="30" operator="between">
      <formula>$X$11</formula>
      <formula>$Z$11</formula>
    </cfRule>
  </conditionalFormatting>
  <conditionalFormatting sqref="AC195">
    <cfRule type="cellIs" dxfId="96" priority="25" operator="between">
      <formula>$AB$185</formula>
      <formula>"$AC$185"</formula>
    </cfRule>
    <cfRule type="cellIs" dxfId="95" priority="26" operator="between">
      <formula>$AB$185</formula>
      <formula>"$AC$185"</formula>
    </cfRule>
    <cfRule type="cellIs" dxfId="94" priority="27" operator="between">
      <formula>$X$11</formula>
      <formula>$Z$11</formula>
    </cfRule>
  </conditionalFormatting>
  <conditionalFormatting sqref="AC198">
    <cfRule type="cellIs" dxfId="93" priority="22" operator="between">
      <formula>$AB$185</formula>
      <formula>"$AC$185"</formula>
    </cfRule>
    <cfRule type="cellIs" dxfId="92" priority="23" operator="between">
      <formula>$AB$185</formula>
      <formula>"$AC$185"</formula>
    </cfRule>
    <cfRule type="cellIs" dxfId="91" priority="24" operator="between">
      <formula>$X$11</formula>
      <formula>$Z$11</formula>
    </cfRule>
  </conditionalFormatting>
  <conditionalFormatting sqref="AC201">
    <cfRule type="cellIs" dxfId="90" priority="19" operator="between">
      <formula>$AB$185</formula>
      <formula>"$AC$185"</formula>
    </cfRule>
    <cfRule type="cellIs" dxfId="89" priority="20" operator="between">
      <formula>$AB$185</formula>
      <formula>"$AC$185"</formula>
    </cfRule>
    <cfRule type="cellIs" dxfId="88" priority="21" operator="between">
      <formula>$X$11</formula>
      <formula>$Z$11</formula>
    </cfRule>
  </conditionalFormatting>
  <conditionalFormatting sqref="AC206">
    <cfRule type="cellIs" dxfId="87" priority="16" operator="between">
      <formula>$AB$185</formula>
      <formula>"$AC$185"</formula>
    </cfRule>
    <cfRule type="cellIs" dxfId="86" priority="17" operator="between">
      <formula>$AB$185</formula>
      <formula>"$AC$185"</formula>
    </cfRule>
    <cfRule type="cellIs" dxfId="85" priority="18" operator="between">
      <formula>$X$11</formula>
      <formula>$Z$11</formula>
    </cfRule>
  </conditionalFormatting>
  <conditionalFormatting sqref="AC209">
    <cfRule type="cellIs" dxfId="84" priority="13" operator="between">
      <formula>$AB$185</formula>
      <formula>"$AC$185"</formula>
    </cfRule>
    <cfRule type="cellIs" dxfId="83" priority="14" operator="between">
      <formula>$AB$185</formula>
      <formula>"$AC$185"</formula>
    </cfRule>
    <cfRule type="cellIs" dxfId="82" priority="15" operator="between">
      <formula>$X$11</formula>
      <formula>$Z$11</formula>
    </cfRule>
  </conditionalFormatting>
  <conditionalFormatting sqref="AC216">
    <cfRule type="cellIs" dxfId="81" priority="10" operator="between">
      <formula>$AB$185</formula>
      <formula>"$AC$185"</formula>
    </cfRule>
    <cfRule type="cellIs" dxfId="80" priority="11" operator="between">
      <formula>$AB$185</formula>
      <formula>"$AC$185"</formula>
    </cfRule>
    <cfRule type="cellIs" dxfId="79" priority="12" operator="between">
      <formula>$X$11</formula>
      <formula>$Z$11</formula>
    </cfRule>
  </conditionalFormatting>
  <conditionalFormatting sqref="AC221">
    <cfRule type="cellIs" dxfId="78" priority="7" operator="between">
      <formula>$AB$185</formula>
      <formula>"$AC$185"</formula>
    </cfRule>
    <cfRule type="cellIs" dxfId="77" priority="8" operator="between">
      <formula>$AB$185</formula>
      <formula>"$AC$185"</formula>
    </cfRule>
    <cfRule type="cellIs" dxfId="76" priority="9" operator="between">
      <formula>$X$11</formula>
      <formula>$Z$11</formula>
    </cfRule>
  </conditionalFormatting>
  <conditionalFormatting sqref="AC226">
    <cfRule type="cellIs" dxfId="75" priority="4" operator="between">
      <formula>$AB$185</formula>
      <formula>"$AC$185"</formula>
    </cfRule>
    <cfRule type="cellIs" dxfId="74" priority="5" operator="between">
      <formula>$AB$185</formula>
      <formula>"$AC$185"</formula>
    </cfRule>
    <cfRule type="cellIs" dxfId="73" priority="6" operator="between">
      <formula>$X$11</formula>
      <formula>$Z$11</formula>
    </cfRule>
  </conditionalFormatting>
  <conditionalFormatting sqref="AC229">
    <cfRule type="cellIs" dxfId="72" priority="1" operator="between">
      <formula>$AB$185</formula>
      <formula>"$AC$185"</formula>
    </cfRule>
    <cfRule type="cellIs" dxfId="71" priority="2" operator="between">
      <formula>$AB$185</formula>
      <formula>"$AC$185"</formula>
    </cfRule>
    <cfRule type="cellIs" dxfId="70" priority="3" operator="between">
      <formula>$X$11</formula>
      <formula>$Z$11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BA870-0092-4EEB-838D-3BC4AB62BEEF}">
  <dimension ref="A1:AD234"/>
  <sheetViews>
    <sheetView zoomScale="75" zoomScaleNormal="75" workbookViewId="0">
      <pane xSplit="2" ySplit="9" topLeftCell="H217" activePane="bottomRight" state="frozenSplit"/>
      <selection pane="topRight" activeCell="C1" sqref="C1"/>
      <selection pane="bottomLeft" activeCell="A10" sqref="A10"/>
      <selection pane="bottomRight" activeCell="AD231" sqref="W1:AD231"/>
    </sheetView>
  </sheetViews>
  <sheetFormatPr defaultRowHeight="14.4" x14ac:dyDescent="0.3"/>
  <cols>
    <col min="1" max="1" width="28.44140625" customWidth="1"/>
    <col min="2" max="2" width="3.6640625" customWidth="1"/>
    <col min="23" max="23" width="30.21875" customWidth="1"/>
    <col min="24" max="30" width="8.6640625" customWidth="1"/>
  </cols>
  <sheetData>
    <row r="1" spans="1:30" x14ac:dyDescent="0.3">
      <c r="A1" t="s">
        <v>177</v>
      </c>
      <c r="W1" s="47"/>
      <c r="X1" s="47"/>
      <c r="Y1" s="47"/>
      <c r="Z1" s="47"/>
      <c r="AA1" s="47"/>
      <c r="AB1" s="47"/>
      <c r="AC1" s="47"/>
      <c r="AD1" s="47"/>
    </row>
    <row r="2" spans="1:30" x14ac:dyDescent="0.3">
      <c r="A2">
        <f>COUNTA(B10:B231)</f>
        <v>69</v>
      </c>
      <c r="C2" t="s">
        <v>528</v>
      </c>
      <c r="W2" s="47"/>
      <c r="X2" s="47"/>
      <c r="Y2" s="47" t="s">
        <v>524</v>
      </c>
      <c r="Z2" s="47"/>
      <c r="AA2" s="47"/>
      <c r="AB2" s="47"/>
      <c r="AC2" s="47" t="s">
        <v>523</v>
      </c>
      <c r="AD2" s="47"/>
    </row>
    <row r="3" spans="1:30" x14ac:dyDescent="0.3">
      <c r="A3">
        <f>COUNT(U10:U231)</f>
        <v>18</v>
      </c>
      <c r="C3" t="s">
        <v>527</v>
      </c>
      <c r="W3" s="47"/>
      <c r="X3" s="47" t="s">
        <v>496</v>
      </c>
      <c r="Y3" s="48">
        <f>1/(A2-4)</f>
        <v>1.5384615384615385E-2</v>
      </c>
      <c r="Z3" s="47"/>
      <c r="AA3" s="47"/>
      <c r="AB3" s="47"/>
      <c r="AC3" s="48">
        <f>1/(A3-1)</f>
        <v>5.8823529411764705E-2</v>
      </c>
      <c r="AD3" s="47"/>
    </row>
    <row r="4" spans="1:30" x14ac:dyDescent="0.3">
      <c r="W4" s="47"/>
      <c r="X4" s="47" t="s">
        <v>497</v>
      </c>
      <c r="Y4" s="48">
        <f>Y3/(1-Y3)</f>
        <v>1.5625E-2</v>
      </c>
      <c r="Z4" s="47"/>
      <c r="AA4" s="47"/>
      <c r="AB4" s="47"/>
      <c r="AC4" s="48">
        <f>AC3*(1-AC3)</f>
        <v>5.536332179930796E-2</v>
      </c>
      <c r="AD4" s="47"/>
    </row>
    <row r="5" spans="1:30" x14ac:dyDescent="0.3">
      <c r="W5" s="47"/>
      <c r="X5" s="47" t="s">
        <v>498</v>
      </c>
      <c r="Y5" s="47">
        <v>1000</v>
      </c>
      <c r="Z5" s="47"/>
      <c r="AA5" s="47"/>
      <c r="AB5" s="47"/>
      <c r="AC5" s="47">
        <v>1000</v>
      </c>
      <c r="AD5" s="47"/>
    </row>
    <row r="6" spans="1:30" x14ac:dyDescent="0.3">
      <c r="W6" s="47"/>
      <c r="X6" s="47" t="s">
        <v>499</v>
      </c>
      <c r="Y6" s="48">
        <f>SQRT(Y4/AC5)</f>
        <v>3.9528470752104739E-3</v>
      </c>
      <c r="Z6" s="47"/>
      <c r="AA6" s="47"/>
      <c r="AB6" s="47"/>
      <c r="AC6" s="48">
        <f>SQRT(AC4/AC5)</f>
        <v>7.4406533180432456E-3</v>
      </c>
      <c r="AD6" s="47"/>
    </row>
    <row r="7" spans="1:30" x14ac:dyDescent="0.3">
      <c r="C7" s="14">
        <f>C233</f>
        <v>100</v>
      </c>
      <c r="D7" s="14">
        <f t="shared" ref="D7:U7" si="0">D233</f>
        <v>100</v>
      </c>
      <c r="E7" s="14">
        <f t="shared" si="0"/>
        <v>100</v>
      </c>
      <c r="F7" s="14">
        <f t="shared" si="0"/>
        <v>100</v>
      </c>
      <c r="G7" s="14">
        <f t="shared" si="0"/>
        <v>100</v>
      </c>
      <c r="H7" s="14">
        <f t="shared" si="0"/>
        <v>100</v>
      </c>
      <c r="I7" s="14">
        <f t="shared" si="0"/>
        <v>100</v>
      </c>
      <c r="J7" s="14">
        <f t="shared" si="0"/>
        <v>100</v>
      </c>
      <c r="K7" s="14">
        <f t="shared" si="0"/>
        <v>100</v>
      </c>
      <c r="L7" s="14">
        <f t="shared" si="0"/>
        <v>100</v>
      </c>
      <c r="M7" s="14">
        <f t="shared" si="0"/>
        <v>0</v>
      </c>
      <c r="N7" s="14">
        <f t="shared" si="0"/>
        <v>500</v>
      </c>
      <c r="O7" s="14">
        <f t="shared" si="0"/>
        <v>500</v>
      </c>
      <c r="P7" s="14">
        <f t="shared" si="0"/>
        <v>0</v>
      </c>
      <c r="Q7" s="14">
        <f t="shared" si="0"/>
        <v>1000</v>
      </c>
      <c r="R7" s="14">
        <f t="shared" si="0"/>
        <v>1000</v>
      </c>
      <c r="S7" s="14">
        <f t="shared" si="0"/>
        <v>0</v>
      </c>
      <c r="T7" s="14">
        <f t="shared" si="0"/>
        <v>1.0000000000000007</v>
      </c>
      <c r="U7" s="14">
        <f t="shared" si="0"/>
        <v>1.0000000000000002</v>
      </c>
      <c r="V7" s="14"/>
      <c r="W7" s="47"/>
      <c r="X7" s="47"/>
      <c r="Y7" s="47"/>
      <c r="Z7" s="47"/>
      <c r="AA7" s="47"/>
      <c r="AB7" s="47"/>
      <c r="AC7" s="47"/>
      <c r="AD7" s="47"/>
    </row>
    <row r="8" spans="1:30" x14ac:dyDescent="0.3">
      <c r="C8" s="2">
        <v>1</v>
      </c>
      <c r="D8" s="2">
        <v>1</v>
      </c>
      <c r="E8" s="2">
        <v>2</v>
      </c>
      <c r="F8" s="2">
        <v>2</v>
      </c>
      <c r="G8" s="2">
        <v>3</v>
      </c>
      <c r="H8" s="2">
        <v>3</v>
      </c>
      <c r="I8" s="2">
        <v>4</v>
      </c>
      <c r="J8" s="2">
        <v>4</v>
      </c>
      <c r="K8" s="2">
        <v>5</v>
      </c>
      <c r="L8" s="2">
        <v>5</v>
      </c>
      <c r="R8" s="2" t="s">
        <v>460</v>
      </c>
      <c r="U8" s="2" t="s">
        <v>462</v>
      </c>
      <c r="V8" s="2"/>
      <c r="W8" s="47"/>
      <c r="X8" s="46">
        <v>-3</v>
      </c>
      <c r="Y8" s="50" t="s">
        <v>524</v>
      </c>
      <c r="Z8" s="46">
        <v>3</v>
      </c>
      <c r="AA8" s="50"/>
      <c r="AB8" s="46">
        <v>-3</v>
      </c>
      <c r="AC8" s="50" t="s">
        <v>523</v>
      </c>
      <c r="AD8" s="46">
        <v>3</v>
      </c>
    </row>
    <row r="9" spans="1:30" ht="15" thickBot="1" x14ac:dyDescent="0.35">
      <c r="C9" s="2" t="s">
        <v>457</v>
      </c>
      <c r="D9" s="2" t="s">
        <v>458</v>
      </c>
      <c r="E9" s="2" t="s">
        <v>457</v>
      </c>
      <c r="F9" s="2" t="s">
        <v>458</v>
      </c>
      <c r="G9" s="2" t="s">
        <v>457</v>
      </c>
      <c r="H9" s="2" t="s">
        <v>458</v>
      </c>
      <c r="I9" s="2" t="s">
        <v>457</v>
      </c>
      <c r="J9" s="2" t="s">
        <v>458</v>
      </c>
      <c r="K9" s="2" t="s">
        <v>457</v>
      </c>
      <c r="L9" s="2" t="s">
        <v>458</v>
      </c>
      <c r="N9" s="2" t="s">
        <v>457</v>
      </c>
      <c r="O9" s="2" t="s">
        <v>458</v>
      </c>
      <c r="Q9" s="2" t="s">
        <v>459</v>
      </c>
      <c r="R9" s="2" t="s">
        <v>459</v>
      </c>
      <c r="T9" s="27" t="s">
        <v>461</v>
      </c>
      <c r="U9" s="2" t="s">
        <v>459</v>
      </c>
      <c r="V9" s="2"/>
      <c r="W9" s="47"/>
      <c r="X9" s="51" t="s">
        <v>526</v>
      </c>
      <c r="Y9" s="50" t="s">
        <v>525</v>
      </c>
      <c r="Z9" s="51" t="s">
        <v>526</v>
      </c>
      <c r="AA9" s="47"/>
      <c r="AB9" s="51" t="s">
        <v>526</v>
      </c>
      <c r="AC9" s="50" t="s">
        <v>525</v>
      </c>
      <c r="AD9" s="51" t="s">
        <v>526</v>
      </c>
    </row>
    <row r="10" spans="1:30" ht="15.6" thickTop="1" thickBot="1" x14ac:dyDescent="0.35">
      <c r="A10" s="4" t="s">
        <v>212</v>
      </c>
      <c r="B10" s="5"/>
      <c r="C10" s="10">
        <v>0</v>
      </c>
      <c r="D10" s="29">
        <v>0</v>
      </c>
      <c r="E10" s="10">
        <v>0</v>
      </c>
      <c r="F10" s="29">
        <v>0</v>
      </c>
      <c r="G10" s="10">
        <v>0</v>
      </c>
      <c r="H10" s="29">
        <v>0</v>
      </c>
      <c r="I10" s="10">
        <v>0</v>
      </c>
      <c r="J10" s="29">
        <v>0</v>
      </c>
      <c r="K10" s="10">
        <v>0</v>
      </c>
      <c r="L10" s="29">
        <v>0</v>
      </c>
      <c r="M10" s="11"/>
      <c r="N10" s="10">
        <f>SUM(C10,E10,G10,I10,K10)</f>
        <v>0</v>
      </c>
      <c r="O10" s="29">
        <f t="shared" ref="O10:O73" si="1">SUM(D10,F10,H10,J10,L10)</f>
        <v>0</v>
      </c>
      <c r="P10" s="12"/>
      <c r="Q10" s="21">
        <f>SUM(N10,O10)</f>
        <v>0</v>
      </c>
      <c r="R10" s="11"/>
      <c r="T10" s="28">
        <f t="shared" ref="T10:T74" si="2">Q10/$Q$233</f>
        <v>0</v>
      </c>
      <c r="U10" s="11"/>
      <c r="V10" s="43"/>
      <c r="W10" s="4" t="s">
        <v>212</v>
      </c>
      <c r="X10" s="47"/>
      <c r="Y10" s="47"/>
      <c r="Z10" s="47"/>
      <c r="AA10" s="47"/>
      <c r="AB10" s="47"/>
      <c r="AC10" s="47"/>
      <c r="AD10" s="47"/>
    </row>
    <row r="11" spans="1:30" ht="15.6" thickTop="1" thickBot="1" x14ac:dyDescent="0.35">
      <c r="A11" s="25" t="s">
        <v>49</v>
      </c>
      <c r="B11" t="s">
        <v>500</v>
      </c>
      <c r="C11" s="13">
        <v>1</v>
      </c>
      <c r="D11" s="30">
        <v>3</v>
      </c>
      <c r="E11" s="13">
        <v>2</v>
      </c>
      <c r="F11" s="30">
        <v>0</v>
      </c>
      <c r="G11" s="13">
        <v>0</v>
      </c>
      <c r="H11" s="30">
        <v>1</v>
      </c>
      <c r="I11" s="13">
        <v>2</v>
      </c>
      <c r="J11" s="30">
        <v>3</v>
      </c>
      <c r="K11" s="13">
        <v>4</v>
      </c>
      <c r="L11" s="30">
        <v>2</v>
      </c>
      <c r="M11" s="14"/>
      <c r="N11" s="13">
        <f t="shared" ref="N11:O74" si="3">SUM(C11,E11,G11,I11,K11)</f>
        <v>9</v>
      </c>
      <c r="O11" s="30">
        <f t="shared" si="1"/>
        <v>9</v>
      </c>
      <c r="P11" s="15"/>
      <c r="Q11" s="21">
        <f t="shared" ref="Q11:Q74" si="4">SUM(N11,O11)</f>
        <v>18</v>
      </c>
      <c r="R11" s="21">
        <f>SUM(Q11:Q13)</f>
        <v>73</v>
      </c>
      <c r="T11" s="28">
        <f t="shared" si="2"/>
        <v>1.7999999999999999E-2</v>
      </c>
      <c r="U11" s="28">
        <f>R11/$Q$233</f>
        <v>7.2999999999999995E-2</v>
      </c>
      <c r="V11" s="36"/>
      <c r="W11" s="25" t="s">
        <v>49</v>
      </c>
      <c r="X11" s="52">
        <f>$Y$3+$X$8*$Y$6</f>
        <v>3.5260741589839637E-3</v>
      </c>
      <c r="Y11" s="45">
        <f>T11</f>
        <v>1.7999999999999999E-2</v>
      </c>
      <c r="Z11" s="52">
        <f>$Y$3+$Z$8*$Y$6</f>
        <v>2.7243156610246809E-2</v>
      </c>
      <c r="AA11" s="47"/>
      <c r="AB11" s="52">
        <f>$AC$3+$AB$8*$AC$6</f>
        <v>3.6501569457634969E-2</v>
      </c>
      <c r="AC11" s="45">
        <f>U11</f>
        <v>7.2999999999999995E-2</v>
      </c>
      <c r="AD11" s="52">
        <f>$AC$3+$AD$8*$AC$6</f>
        <v>8.1145489365894441E-2</v>
      </c>
    </row>
    <row r="12" spans="1:30" ht="15.6" thickTop="1" thickBot="1" x14ac:dyDescent="0.35">
      <c r="A12" s="25" t="s">
        <v>68</v>
      </c>
      <c r="B12" t="s">
        <v>500</v>
      </c>
      <c r="C12" s="16">
        <v>4</v>
      </c>
      <c r="D12" s="31">
        <v>6</v>
      </c>
      <c r="E12" s="16">
        <v>8</v>
      </c>
      <c r="F12" s="31">
        <v>0</v>
      </c>
      <c r="G12" s="16">
        <v>3</v>
      </c>
      <c r="H12" s="31">
        <v>1</v>
      </c>
      <c r="I12" s="16">
        <v>3</v>
      </c>
      <c r="J12" s="31">
        <v>3</v>
      </c>
      <c r="K12" s="16">
        <v>2</v>
      </c>
      <c r="L12" s="31">
        <v>2</v>
      </c>
      <c r="M12" s="14"/>
      <c r="N12" s="16">
        <f t="shared" si="3"/>
        <v>20</v>
      </c>
      <c r="O12" s="31">
        <f t="shared" si="1"/>
        <v>12</v>
      </c>
      <c r="P12" s="15"/>
      <c r="Q12" s="21">
        <f t="shared" si="4"/>
        <v>32</v>
      </c>
      <c r="R12" s="14"/>
      <c r="T12" s="28">
        <f t="shared" si="2"/>
        <v>3.2000000000000001E-2</v>
      </c>
      <c r="U12" s="14"/>
      <c r="V12" s="14"/>
      <c r="W12" s="25" t="s">
        <v>68</v>
      </c>
      <c r="X12" s="52">
        <f t="shared" ref="X12:X13" si="5">$Y$3+$X$8*$Y$6</f>
        <v>3.5260741589839637E-3</v>
      </c>
      <c r="Y12" s="45">
        <f t="shared" ref="Y12:Y13" si="6">T12</f>
        <v>3.2000000000000001E-2</v>
      </c>
      <c r="Z12" s="52">
        <f t="shared" ref="Z12:Z13" si="7">$Y$3+$Z$8*$Y$6</f>
        <v>2.7243156610246809E-2</v>
      </c>
      <c r="AA12" s="49"/>
      <c r="AB12" s="47"/>
      <c r="AC12" s="47"/>
      <c r="AD12" s="47"/>
    </row>
    <row r="13" spans="1:30" ht="15.6" thickTop="1" thickBot="1" x14ac:dyDescent="0.35">
      <c r="A13" s="26" t="s">
        <v>215</v>
      </c>
      <c r="B13" s="5" t="s">
        <v>500</v>
      </c>
      <c r="C13" s="10">
        <v>6</v>
      </c>
      <c r="D13" s="29">
        <v>2</v>
      </c>
      <c r="E13" s="10">
        <v>2</v>
      </c>
      <c r="F13" s="29">
        <v>3</v>
      </c>
      <c r="G13" s="10">
        <v>2</v>
      </c>
      <c r="H13" s="29">
        <v>1</v>
      </c>
      <c r="I13" s="10">
        <v>5</v>
      </c>
      <c r="J13" s="29">
        <v>0</v>
      </c>
      <c r="K13" s="10">
        <v>0</v>
      </c>
      <c r="L13" s="29">
        <v>2</v>
      </c>
      <c r="M13" s="11"/>
      <c r="N13" s="10">
        <f t="shared" si="3"/>
        <v>15</v>
      </c>
      <c r="O13" s="29">
        <f t="shared" si="1"/>
        <v>8</v>
      </c>
      <c r="P13" s="12"/>
      <c r="Q13" s="21">
        <f t="shared" si="4"/>
        <v>23</v>
      </c>
      <c r="R13" s="11"/>
      <c r="T13" s="28">
        <f t="shared" si="2"/>
        <v>2.3E-2</v>
      </c>
      <c r="U13" s="11"/>
      <c r="V13" s="43"/>
      <c r="W13" s="26" t="s">
        <v>215</v>
      </c>
      <c r="X13" s="52">
        <f t="shared" si="5"/>
        <v>3.5260741589839637E-3</v>
      </c>
      <c r="Y13" s="45">
        <f t="shared" si="6"/>
        <v>2.3E-2</v>
      </c>
      <c r="Z13" s="52">
        <f t="shared" si="7"/>
        <v>2.7243156610246809E-2</v>
      </c>
      <c r="AA13" s="47"/>
      <c r="AB13" s="47"/>
      <c r="AC13" s="47"/>
      <c r="AD13" s="47"/>
    </row>
    <row r="14" spans="1:30" ht="15.6" thickTop="1" thickBot="1" x14ac:dyDescent="0.35">
      <c r="A14" s="1" t="s">
        <v>247</v>
      </c>
      <c r="C14" s="13">
        <v>0</v>
      </c>
      <c r="D14" s="30">
        <v>0</v>
      </c>
      <c r="E14" s="13">
        <v>0</v>
      </c>
      <c r="F14" s="30">
        <v>0</v>
      </c>
      <c r="G14" s="13">
        <v>0</v>
      </c>
      <c r="H14" s="30">
        <v>0</v>
      </c>
      <c r="I14" s="13">
        <v>0</v>
      </c>
      <c r="J14" s="30">
        <v>0</v>
      </c>
      <c r="K14" s="13">
        <v>0</v>
      </c>
      <c r="L14" s="30">
        <v>0</v>
      </c>
      <c r="M14" s="14"/>
      <c r="N14" s="13">
        <f t="shared" si="3"/>
        <v>0</v>
      </c>
      <c r="O14" s="30">
        <f t="shared" si="1"/>
        <v>0</v>
      </c>
      <c r="P14" s="15"/>
      <c r="Q14" s="21">
        <f t="shared" si="4"/>
        <v>0</v>
      </c>
      <c r="R14" s="21">
        <f>SUM(Q14:Q17)</f>
        <v>0</v>
      </c>
      <c r="T14" s="28">
        <f t="shared" si="2"/>
        <v>0</v>
      </c>
      <c r="U14" s="28"/>
      <c r="V14" s="36"/>
      <c r="W14" s="47" t="s">
        <v>247</v>
      </c>
      <c r="X14" s="47"/>
      <c r="Y14" s="47"/>
      <c r="Z14" s="47"/>
      <c r="AA14" s="47"/>
      <c r="AB14" s="47"/>
      <c r="AC14" s="47"/>
      <c r="AD14" s="47"/>
    </row>
    <row r="15" spans="1:30" ht="15.6" thickTop="1" thickBot="1" x14ac:dyDescent="0.35">
      <c r="A15" s="1" t="s">
        <v>249</v>
      </c>
      <c r="C15" s="16">
        <v>0</v>
      </c>
      <c r="D15" s="31">
        <v>0</v>
      </c>
      <c r="E15" s="16">
        <v>0</v>
      </c>
      <c r="F15" s="31">
        <v>0</v>
      </c>
      <c r="G15" s="16">
        <v>0</v>
      </c>
      <c r="H15" s="31">
        <v>0</v>
      </c>
      <c r="I15" s="16">
        <v>0</v>
      </c>
      <c r="J15" s="31">
        <v>0</v>
      </c>
      <c r="K15" s="16">
        <v>0</v>
      </c>
      <c r="L15" s="31">
        <v>0</v>
      </c>
      <c r="M15" s="14"/>
      <c r="N15" s="16">
        <f t="shared" si="3"/>
        <v>0</v>
      </c>
      <c r="O15" s="31">
        <f t="shared" si="1"/>
        <v>0</v>
      </c>
      <c r="P15" s="15"/>
      <c r="Q15" s="21">
        <f t="shared" si="4"/>
        <v>0</v>
      </c>
      <c r="R15" s="14"/>
      <c r="T15" s="28">
        <f t="shared" si="2"/>
        <v>0</v>
      </c>
      <c r="U15" s="14"/>
      <c r="V15" s="14"/>
      <c r="W15" s="47" t="s">
        <v>249</v>
      </c>
      <c r="X15" s="47"/>
      <c r="Y15" s="47"/>
      <c r="Z15" s="47"/>
      <c r="AA15" s="47"/>
      <c r="AB15" s="47"/>
      <c r="AC15" s="47"/>
      <c r="AD15" s="47"/>
    </row>
    <row r="16" spans="1:30" ht="15.6" thickTop="1" thickBot="1" x14ac:dyDescent="0.35">
      <c r="A16" s="1" t="s">
        <v>463</v>
      </c>
      <c r="C16" s="16">
        <v>0</v>
      </c>
      <c r="D16" s="31">
        <v>0</v>
      </c>
      <c r="E16" s="16">
        <v>0</v>
      </c>
      <c r="F16" s="31">
        <v>0</v>
      </c>
      <c r="G16" s="16">
        <v>0</v>
      </c>
      <c r="H16" s="31">
        <v>0</v>
      </c>
      <c r="I16" s="16">
        <v>0</v>
      </c>
      <c r="J16" s="31">
        <v>0</v>
      </c>
      <c r="K16" s="16">
        <v>0</v>
      </c>
      <c r="L16" s="31">
        <v>0</v>
      </c>
      <c r="M16" s="14"/>
      <c r="N16" s="16">
        <f t="shared" si="3"/>
        <v>0</v>
      </c>
      <c r="O16" s="31">
        <f t="shared" si="1"/>
        <v>0</v>
      </c>
      <c r="P16" s="15"/>
      <c r="Q16" s="21">
        <f t="shared" si="4"/>
        <v>0</v>
      </c>
      <c r="R16" s="14"/>
      <c r="T16" s="28">
        <f t="shared" si="2"/>
        <v>0</v>
      </c>
      <c r="U16" s="14"/>
      <c r="V16" s="14"/>
      <c r="W16" s="47" t="s">
        <v>463</v>
      </c>
      <c r="X16" s="47"/>
      <c r="Y16" s="47"/>
      <c r="Z16" s="47"/>
      <c r="AA16" s="47"/>
      <c r="AB16" s="47"/>
      <c r="AC16" s="47"/>
      <c r="AD16" s="47"/>
    </row>
    <row r="17" spans="1:30" ht="15.6" thickTop="1" thickBot="1" x14ac:dyDescent="0.35">
      <c r="A17" s="6" t="s">
        <v>248</v>
      </c>
      <c r="B17" s="5"/>
      <c r="C17" s="10">
        <v>0</v>
      </c>
      <c r="D17" s="29">
        <v>0</v>
      </c>
      <c r="E17" s="10">
        <v>0</v>
      </c>
      <c r="F17" s="29">
        <v>0</v>
      </c>
      <c r="G17" s="10">
        <v>0</v>
      </c>
      <c r="H17" s="29">
        <v>0</v>
      </c>
      <c r="I17" s="10">
        <v>0</v>
      </c>
      <c r="J17" s="29">
        <v>0</v>
      </c>
      <c r="K17" s="10">
        <v>0</v>
      </c>
      <c r="L17" s="29">
        <v>0</v>
      </c>
      <c r="M17" s="11"/>
      <c r="N17" s="10">
        <f t="shared" si="3"/>
        <v>0</v>
      </c>
      <c r="O17" s="29">
        <f t="shared" si="1"/>
        <v>0</v>
      </c>
      <c r="P17" s="12"/>
      <c r="Q17" s="21">
        <f t="shared" si="4"/>
        <v>0</v>
      </c>
      <c r="R17" s="11"/>
      <c r="T17" s="28">
        <f t="shared" si="2"/>
        <v>0</v>
      </c>
      <c r="U17" s="11"/>
      <c r="V17" s="43"/>
      <c r="W17" s="53" t="s">
        <v>248</v>
      </c>
      <c r="X17" s="47"/>
      <c r="Y17" s="47"/>
      <c r="Z17" s="47"/>
      <c r="AA17" s="47"/>
      <c r="AB17" s="47"/>
      <c r="AC17" s="47"/>
      <c r="AD17" s="47"/>
    </row>
    <row r="18" spans="1:30" ht="15.6" thickTop="1" thickBot="1" x14ac:dyDescent="0.35">
      <c r="A18" s="25" t="s">
        <v>1</v>
      </c>
      <c r="B18" t="s">
        <v>500</v>
      </c>
      <c r="C18" s="13">
        <v>3</v>
      </c>
      <c r="D18" s="30">
        <v>5</v>
      </c>
      <c r="E18" s="13">
        <v>2</v>
      </c>
      <c r="F18" s="30">
        <v>0</v>
      </c>
      <c r="G18" s="13">
        <v>2</v>
      </c>
      <c r="H18" s="30">
        <v>6</v>
      </c>
      <c r="I18" s="13">
        <v>2</v>
      </c>
      <c r="J18" s="30">
        <v>4</v>
      </c>
      <c r="K18" s="13">
        <v>3</v>
      </c>
      <c r="L18" s="30">
        <v>1</v>
      </c>
      <c r="M18" s="14"/>
      <c r="N18" s="13">
        <f t="shared" si="3"/>
        <v>12</v>
      </c>
      <c r="O18" s="30">
        <f t="shared" si="1"/>
        <v>16</v>
      </c>
      <c r="P18" s="15"/>
      <c r="Q18" s="21">
        <f t="shared" si="4"/>
        <v>28</v>
      </c>
      <c r="R18" s="21">
        <f>SUM(Q18:Q20)</f>
        <v>71</v>
      </c>
      <c r="T18" s="28">
        <f t="shared" si="2"/>
        <v>2.8000000000000001E-2</v>
      </c>
      <c r="U18" s="28">
        <f>R18/$Q$233</f>
        <v>7.0999999999999994E-2</v>
      </c>
      <c r="V18" s="36"/>
      <c r="W18" s="25" t="s">
        <v>1</v>
      </c>
      <c r="X18" s="52">
        <f t="shared" ref="X18:X20" si="8">$Y$3+$X$8*$Y$6</f>
        <v>3.5260741589839637E-3</v>
      </c>
      <c r="Y18" s="45">
        <f t="shared" ref="Y18:Y20" si="9">T18</f>
        <v>2.8000000000000001E-2</v>
      </c>
      <c r="Z18" s="52">
        <f t="shared" ref="Z18:Z20" si="10">$Y$3+$Z$8*$Y$6</f>
        <v>2.7243156610246809E-2</v>
      </c>
      <c r="AA18" s="47"/>
      <c r="AB18" s="52">
        <f>$AC$3+$AB$8*$AC$6</f>
        <v>3.6501569457634969E-2</v>
      </c>
      <c r="AC18" s="45">
        <f>U18</f>
        <v>7.0999999999999994E-2</v>
      </c>
      <c r="AD18" s="52">
        <f>$AC$3+$AD$8*$AC$6</f>
        <v>8.1145489365894441E-2</v>
      </c>
    </row>
    <row r="19" spans="1:30" ht="15.6" thickTop="1" thickBot="1" x14ac:dyDescent="0.35">
      <c r="A19" s="25" t="s">
        <v>0</v>
      </c>
      <c r="B19" t="s">
        <v>500</v>
      </c>
      <c r="C19" s="16">
        <v>0</v>
      </c>
      <c r="D19" s="31">
        <v>0</v>
      </c>
      <c r="E19" s="16">
        <v>3</v>
      </c>
      <c r="F19" s="31">
        <v>4</v>
      </c>
      <c r="G19" s="16">
        <v>2</v>
      </c>
      <c r="H19" s="31">
        <v>3</v>
      </c>
      <c r="I19" s="16">
        <v>0</v>
      </c>
      <c r="J19" s="31">
        <v>0</v>
      </c>
      <c r="K19" s="16">
        <v>4</v>
      </c>
      <c r="L19" s="31">
        <v>3</v>
      </c>
      <c r="M19" s="14"/>
      <c r="N19" s="16">
        <f t="shared" si="3"/>
        <v>9</v>
      </c>
      <c r="O19" s="31">
        <f t="shared" si="1"/>
        <v>10</v>
      </c>
      <c r="P19" s="15"/>
      <c r="Q19" s="21">
        <f t="shared" si="4"/>
        <v>19</v>
      </c>
      <c r="R19" s="14"/>
      <c r="T19" s="28">
        <f t="shared" si="2"/>
        <v>1.9E-2</v>
      </c>
      <c r="U19" s="14"/>
      <c r="V19" s="14"/>
      <c r="W19" s="25" t="s">
        <v>0</v>
      </c>
      <c r="X19" s="52">
        <f t="shared" si="8"/>
        <v>3.5260741589839637E-3</v>
      </c>
      <c r="Y19" s="45">
        <f t="shared" si="9"/>
        <v>1.9E-2</v>
      </c>
      <c r="Z19" s="52">
        <f t="shared" si="10"/>
        <v>2.7243156610246809E-2</v>
      </c>
      <c r="AA19" s="47"/>
      <c r="AB19" s="47"/>
      <c r="AC19" s="47"/>
      <c r="AD19" s="47"/>
    </row>
    <row r="20" spans="1:30" ht="15.6" thickTop="1" thickBot="1" x14ac:dyDescent="0.35">
      <c r="A20" s="26" t="s">
        <v>69</v>
      </c>
      <c r="B20" s="5" t="s">
        <v>500</v>
      </c>
      <c r="C20" s="10">
        <v>3</v>
      </c>
      <c r="D20" s="29">
        <v>3</v>
      </c>
      <c r="E20" s="10">
        <v>2</v>
      </c>
      <c r="F20" s="29">
        <v>1</v>
      </c>
      <c r="G20" s="10">
        <v>6</v>
      </c>
      <c r="H20" s="29">
        <v>2</v>
      </c>
      <c r="I20" s="10">
        <v>1</v>
      </c>
      <c r="J20" s="29">
        <v>3</v>
      </c>
      <c r="K20" s="10">
        <v>0</v>
      </c>
      <c r="L20" s="29">
        <v>3</v>
      </c>
      <c r="M20" s="11"/>
      <c r="N20" s="10">
        <f t="shared" si="3"/>
        <v>12</v>
      </c>
      <c r="O20" s="29">
        <f t="shared" si="1"/>
        <v>12</v>
      </c>
      <c r="P20" s="12"/>
      <c r="Q20" s="21">
        <f t="shared" si="4"/>
        <v>24</v>
      </c>
      <c r="R20" s="11"/>
      <c r="T20" s="28">
        <f t="shared" si="2"/>
        <v>2.4E-2</v>
      </c>
      <c r="U20" s="11"/>
      <c r="V20" s="43"/>
      <c r="W20" s="26" t="s">
        <v>69</v>
      </c>
      <c r="X20" s="52">
        <f t="shared" si="8"/>
        <v>3.5260741589839637E-3</v>
      </c>
      <c r="Y20" s="45">
        <f t="shared" si="9"/>
        <v>2.4E-2</v>
      </c>
      <c r="Z20" s="52">
        <f t="shared" si="10"/>
        <v>2.7243156610246809E-2</v>
      </c>
      <c r="AA20" s="47"/>
      <c r="AB20" s="47"/>
      <c r="AC20" s="47"/>
      <c r="AD20" s="47"/>
    </row>
    <row r="21" spans="1:30" ht="15.6" thickTop="1" thickBot="1" x14ac:dyDescent="0.35">
      <c r="A21" s="1" t="s">
        <v>70</v>
      </c>
      <c r="C21" s="13">
        <v>0</v>
      </c>
      <c r="D21" s="30">
        <v>0</v>
      </c>
      <c r="E21" s="13">
        <v>0</v>
      </c>
      <c r="F21" s="30">
        <v>0</v>
      </c>
      <c r="G21" s="13">
        <v>0</v>
      </c>
      <c r="H21" s="30">
        <v>0</v>
      </c>
      <c r="I21" s="13">
        <v>0</v>
      </c>
      <c r="J21" s="30">
        <v>0</v>
      </c>
      <c r="K21" s="13">
        <v>0</v>
      </c>
      <c r="L21" s="30">
        <v>0</v>
      </c>
      <c r="M21" s="14"/>
      <c r="N21" s="13">
        <f t="shared" si="3"/>
        <v>0</v>
      </c>
      <c r="O21" s="30">
        <f t="shared" si="1"/>
        <v>0</v>
      </c>
      <c r="P21" s="15"/>
      <c r="Q21" s="21">
        <f t="shared" si="4"/>
        <v>0</v>
      </c>
      <c r="R21" s="21">
        <f>SUM(Q21:Q25)</f>
        <v>0</v>
      </c>
      <c r="T21" s="28">
        <f t="shared" si="2"/>
        <v>0</v>
      </c>
      <c r="U21" s="28"/>
      <c r="V21" s="36"/>
      <c r="W21" s="47" t="s">
        <v>70</v>
      </c>
      <c r="X21" s="47"/>
      <c r="Y21" s="47"/>
      <c r="Z21" s="47"/>
      <c r="AA21" s="47"/>
      <c r="AB21" s="47"/>
      <c r="AC21" s="47"/>
      <c r="AD21" s="47"/>
    </row>
    <row r="22" spans="1:30" ht="15.6" thickTop="1" thickBot="1" x14ac:dyDescent="0.35">
      <c r="A22" s="1" t="s">
        <v>71</v>
      </c>
      <c r="C22" s="16">
        <v>0</v>
      </c>
      <c r="D22" s="31">
        <v>0</v>
      </c>
      <c r="E22" s="16">
        <v>0</v>
      </c>
      <c r="F22" s="31">
        <v>0</v>
      </c>
      <c r="G22" s="16">
        <v>0</v>
      </c>
      <c r="H22" s="31">
        <v>0</v>
      </c>
      <c r="I22" s="16">
        <v>0</v>
      </c>
      <c r="J22" s="31">
        <v>0</v>
      </c>
      <c r="K22" s="16">
        <v>0</v>
      </c>
      <c r="L22" s="31">
        <v>0</v>
      </c>
      <c r="M22" s="14"/>
      <c r="N22" s="16">
        <f t="shared" si="3"/>
        <v>0</v>
      </c>
      <c r="O22" s="31">
        <f t="shared" si="1"/>
        <v>0</v>
      </c>
      <c r="P22" s="15"/>
      <c r="Q22" s="21">
        <f t="shared" si="4"/>
        <v>0</v>
      </c>
      <c r="R22" s="14"/>
      <c r="T22" s="28">
        <f t="shared" si="2"/>
        <v>0</v>
      </c>
      <c r="U22" s="14"/>
      <c r="V22" s="14"/>
      <c r="W22" s="47" t="s">
        <v>71</v>
      </c>
      <c r="X22" s="47"/>
      <c r="Y22" s="47"/>
      <c r="Z22" s="47"/>
      <c r="AA22" s="47"/>
      <c r="AB22" s="47"/>
      <c r="AC22" s="47"/>
      <c r="AD22" s="47"/>
    </row>
    <row r="23" spans="1:30" ht="15.6" thickTop="1" thickBot="1" x14ac:dyDescent="0.35">
      <c r="A23" s="1" t="s">
        <v>72</v>
      </c>
      <c r="C23" s="16">
        <v>0</v>
      </c>
      <c r="D23" s="31">
        <v>0</v>
      </c>
      <c r="E23" s="16">
        <v>0</v>
      </c>
      <c r="F23" s="31">
        <v>0</v>
      </c>
      <c r="G23" s="16">
        <v>0</v>
      </c>
      <c r="H23" s="31">
        <v>0</v>
      </c>
      <c r="I23" s="16">
        <v>0</v>
      </c>
      <c r="J23" s="31">
        <v>0</v>
      </c>
      <c r="K23" s="16">
        <v>0</v>
      </c>
      <c r="L23" s="31">
        <v>0</v>
      </c>
      <c r="M23" s="14"/>
      <c r="N23" s="16">
        <f t="shared" si="3"/>
        <v>0</v>
      </c>
      <c r="O23" s="31">
        <f t="shared" si="1"/>
        <v>0</v>
      </c>
      <c r="P23" s="15"/>
      <c r="Q23" s="21">
        <f t="shared" si="4"/>
        <v>0</v>
      </c>
      <c r="R23" s="14"/>
      <c r="T23" s="28">
        <f t="shared" si="2"/>
        <v>0</v>
      </c>
      <c r="U23" s="14"/>
      <c r="V23" s="14"/>
      <c r="W23" s="47" t="s">
        <v>72</v>
      </c>
      <c r="X23" s="47"/>
      <c r="Y23" s="47"/>
      <c r="Z23" s="47"/>
      <c r="AA23" s="47"/>
      <c r="AB23" s="47"/>
      <c r="AC23" s="47"/>
      <c r="AD23" s="47"/>
    </row>
    <row r="24" spans="1:30" ht="15.6" thickTop="1" thickBot="1" x14ac:dyDescent="0.35">
      <c r="A24" s="1" t="s">
        <v>73</v>
      </c>
      <c r="C24" s="16">
        <v>0</v>
      </c>
      <c r="D24" s="31">
        <v>0</v>
      </c>
      <c r="E24" s="16">
        <v>0</v>
      </c>
      <c r="F24" s="31">
        <v>0</v>
      </c>
      <c r="G24" s="16">
        <v>0</v>
      </c>
      <c r="H24" s="31">
        <v>0</v>
      </c>
      <c r="I24" s="16">
        <v>0</v>
      </c>
      <c r="J24" s="31">
        <v>0</v>
      </c>
      <c r="K24" s="16">
        <v>0</v>
      </c>
      <c r="L24" s="31">
        <v>0</v>
      </c>
      <c r="M24" s="14"/>
      <c r="N24" s="16">
        <f t="shared" si="3"/>
        <v>0</v>
      </c>
      <c r="O24" s="31">
        <f t="shared" si="1"/>
        <v>0</v>
      </c>
      <c r="P24" s="15"/>
      <c r="Q24" s="21">
        <f t="shared" si="4"/>
        <v>0</v>
      </c>
      <c r="R24" s="14"/>
      <c r="T24" s="28">
        <f t="shared" si="2"/>
        <v>0</v>
      </c>
      <c r="U24" s="14"/>
      <c r="V24" s="14"/>
      <c r="W24" s="47" t="s">
        <v>73</v>
      </c>
      <c r="X24" s="47"/>
      <c r="Y24" s="47"/>
      <c r="Z24" s="47"/>
      <c r="AA24" s="47"/>
      <c r="AB24" s="47"/>
      <c r="AC24" s="47"/>
      <c r="AD24" s="47"/>
    </row>
    <row r="25" spans="1:30" ht="15.6" thickTop="1" thickBot="1" x14ac:dyDescent="0.35">
      <c r="A25" s="6" t="s">
        <v>2</v>
      </c>
      <c r="B25" s="5"/>
      <c r="C25" s="10">
        <v>0</v>
      </c>
      <c r="D25" s="29">
        <v>0</v>
      </c>
      <c r="E25" s="10">
        <v>0</v>
      </c>
      <c r="F25" s="29">
        <v>0</v>
      </c>
      <c r="G25" s="10">
        <v>0</v>
      </c>
      <c r="H25" s="29">
        <v>0</v>
      </c>
      <c r="I25" s="10">
        <v>0</v>
      </c>
      <c r="J25" s="29">
        <v>0</v>
      </c>
      <c r="K25" s="10">
        <v>0</v>
      </c>
      <c r="L25" s="29">
        <v>0</v>
      </c>
      <c r="M25" s="11"/>
      <c r="N25" s="10">
        <f t="shared" si="3"/>
        <v>0</v>
      </c>
      <c r="O25" s="29">
        <f t="shared" si="1"/>
        <v>0</v>
      </c>
      <c r="P25" s="12"/>
      <c r="Q25" s="21">
        <f t="shared" si="4"/>
        <v>0</v>
      </c>
      <c r="R25" s="11"/>
      <c r="T25" s="28">
        <f t="shared" si="2"/>
        <v>0</v>
      </c>
      <c r="U25" s="11"/>
      <c r="V25" s="43"/>
      <c r="W25" s="53" t="s">
        <v>2</v>
      </c>
      <c r="X25" s="47"/>
      <c r="Y25" s="47"/>
      <c r="Z25" s="47"/>
      <c r="AA25" s="47"/>
      <c r="AB25" s="47"/>
      <c r="AC25" s="47"/>
      <c r="AD25" s="47"/>
    </row>
    <row r="26" spans="1:30" ht="15.6" thickTop="1" thickBot="1" x14ac:dyDescent="0.35">
      <c r="A26" s="1" t="s">
        <v>231</v>
      </c>
      <c r="C26" s="13">
        <v>0</v>
      </c>
      <c r="D26" s="30">
        <v>0</v>
      </c>
      <c r="E26" s="13">
        <v>0</v>
      </c>
      <c r="F26" s="30">
        <v>0</v>
      </c>
      <c r="G26" s="13">
        <v>0</v>
      </c>
      <c r="H26" s="30">
        <v>0</v>
      </c>
      <c r="I26" s="13">
        <v>0</v>
      </c>
      <c r="J26" s="30">
        <v>0</v>
      </c>
      <c r="K26" s="13">
        <v>0</v>
      </c>
      <c r="L26" s="30">
        <v>0</v>
      </c>
      <c r="M26" s="14"/>
      <c r="N26" s="13">
        <f t="shared" si="3"/>
        <v>0</v>
      </c>
      <c r="O26" s="30">
        <f t="shared" si="1"/>
        <v>0</v>
      </c>
      <c r="P26" s="15"/>
      <c r="Q26" s="21">
        <f t="shared" si="4"/>
        <v>0</v>
      </c>
      <c r="R26" s="21">
        <f>SUM(Q26:Q28)</f>
        <v>0</v>
      </c>
      <c r="T26" s="28">
        <f t="shared" si="2"/>
        <v>0</v>
      </c>
      <c r="U26" s="28"/>
      <c r="V26" s="36"/>
      <c r="W26" s="47" t="s">
        <v>231</v>
      </c>
      <c r="X26" s="47"/>
      <c r="Y26" s="47"/>
      <c r="Z26" s="47"/>
      <c r="AA26" s="47"/>
      <c r="AB26" s="47"/>
      <c r="AC26" s="47"/>
      <c r="AD26" s="47"/>
    </row>
    <row r="27" spans="1:30" ht="15.6" thickTop="1" thickBot="1" x14ac:dyDescent="0.35">
      <c r="A27" s="1" t="s">
        <v>230</v>
      </c>
      <c r="C27" s="16">
        <v>0</v>
      </c>
      <c r="D27" s="31">
        <v>0</v>
      </c>
      <c r="E27" s="16">
        <v>0</v>
      </c>
      <c r="F27" s="31">
        <v>0</v>
      </c>
      <c r="G27" s="16">
        <v>0</v>
      </c>
      <c r="H27" s="31">
        <v>0</v>
      </c>
      <c r="I27" s="16">
        <v>0</v>
      </c>
      <c r="J27" s="31">
        <v>0</v>
      </c>
      <c r="K27" s="16">
        <v>0</v>
      </c>
      <c r="L27" s="31">
        <v>0</v>
      </c>
      <c r="M27" s="14"/>
      <c r="N27" s="16">
        <f t="shared" si="3"/>
        <v>0</v>
      </c>
      <c r="O27" s="31">
        <f t="shared" si="1"/>
        <v>0</v>
      </c>
      <c r="P27" s="15"/>
      <c r="Q27" s="21">
        <f t="shared" si="4"/>
        <v>0</v>
      </c>
      <c r="R27" s="14"/>
      <c r="T27" s="28">
        <f t="shared" si="2"/>
        <v>0</v>
      </c>
      <c r="U27" s="14"/>
      <c r="V27" s="14"/>
      <c r="W27" s="47" t="s">
        <v>230</v>
      </c>
      <c r="X27" s="47"/>
      <c r="Y27" s="47"/>
      <c r="Z27" s="47"/>
      <c r="AA27" s="47"/>
      <c r="AB27" s="47"/>
      <c r="AC27" s="47"/>
      <c r="AD27" s="47"/>
    </row>
    <row r="28" spans="1:30" ht="15.6" thickTop="1" thickBot="1" x14ac:dyDescent="0.35">
      <c r="A28" s="6" t="s">
        <v>232</v>
      </c>
      <c r="B28" s="5"/>
      <c r="C28" s="10">
        <v>0</v>
      </c>
      <c r="D28" s="29">
        <v>0</v>
      </c>
      <c r="E28" s="10">
        <v>0</v>
      </c>
      <c r="F28" s="29">
        <v>0</v>
      </c>
      <c r="G28" s="10">
        <v>0</v>
      </c>
      <c r="H28" s="29">
        <v>0</v>
      </c>
      <c r="I28" s="10">
        <v>0</v>
      </c>
      <c r="J28" s="29">
        <v>0</v>
      </c>
      <c r="K28" s="10">
        <v>0</v>
      </c>
      <c r="L28" s="29">
        <v>0</v>
      </c>
      <c r="M28" s="11"/>
      <c r="N28" s="10">
        <f t="shared" si="3"/>
        <v>0</v>
      </c>
      <c r="O28" s="29">
        <f t="shared" si="1"/>
        <v>0</v>
      </c>
      <c r="P28" s="12"/>
      <c r="Q28" s="21">
        <f t="shared" si="4"/>
        <v>0</v>
      </c>
      <c r="R28" s="11"/>
      <c r="T28" s="28">
        <f t="shared" si="2"/>
        <v>0</v>
      </c>
      <c r="U28" s="11"/>
      <c r="V28" s="43"/>
      <c r="W28" s="53" t="s">
        <v>232</v>
      </c>
      <c r="X28" s="47"/>
      <c r="Y28" s="47"/>
      <c r="Z28" s="47"/>
      <c r="AA28" s="47"/>
      <c r="AB28" s="47"/>
      <c r="AC28" s="47"/>
      <c r="AD28" s="47"/>
    </row>
    <row r="29" spans="1:30" ht="15.6" thickTop="1" thickBot="1" x14ac:dyDescent="0.35">
      <c r="A29" s="1" t="s">
        <v>74</v>
      </c>
      <c r="C29" s="13">
        <v>0</v>
      </c>
      <c r="D29" s="30">
        <v>0</v>
      </c>
      <c r="E29" s="13">
        <v>0</v>
      </c>
      <c r="F29" s="30">
        <v>0</v>
      </c>
      <c r="G29" s="13">
        <v>0</v>
      </c>
      <c r="H29" s="30">
        <v>0</v>
      </c>
      <c r="I29" s="13">
        <v>0</v>
      </c>
      <c r="J29" s="30">
        <v>0</v>
      </c>
      <c r="K29" s="13">
        <v>0</v>
      </c>
      <c r="L29" s="30">
        <v>0</v>
      </c>
      <c r="M29" s="14"/>
      <c r="N29" s="13">
        <f t="shared" si="3"/>
        <v>0</v>
      </c>
      <c r="O29" s="30">
        <f t="shared" si="1"/>
        <v>0</v>
      </c>
      <c r="P29" s="15"/>
      <c r="Q29" s="21">
        <f t="shared" si="4"/>
        <v>0</v>
      </c>
      <c r="R29" s="21">
        <f>SUM(Q29:Q34)</f>
        <v>0</v>
      </c>
      <c r="T29" s="28">
        <f t="shared" si="2"/>
        <v>0</v>
      </c>
      <c r="U29" s="28"/>
      <c r="V29" s="36"/>
      <c r="W29" s="47" t="s">
        <v>74</v>
      </c>
      <c r="X29" s="47"/>
      <c r="Y29" s="47"/>
      <c r="Z29" s="47"/>
      <c r="AA29" s="47"/>
      <c r="AB29" s="47"/>
      <c r="AC29" s="47"/>
      <c r="AD29" s="47"/>
    </row>
    <row r="30" spans="1:30" ht="15.6" thickTop="1" thickBot="1" x14ac:dyDescent="0.35">
      <c r="A30" s="1" t="s">
        <v>75</v>
      </c>
      <c r="C30" s="16">
        <v>0</v>
      </c>
      <c r="D30" s="31">
        <v>0</v>
      </c>
      <c r="E30" s="16">
        <v>0</v>
      </c>
      <c r="F30" s="31">
        <v>0</v>
      </c>
      <c r="G30" s="16">
        <v>0</v>
      </c>
      <c r="H30" s="31">
        <v>0</v>
      </c>
      <c r="I30" s="16">
        <v>0</v>
      </c>
      <c r="J30" s="31">
        <v>0</v>
      </c>
      <c r="K30" s="16">
        <v>0</v>
      </c>
      <c r="L30" s="31">
        <v>0</v>
      </c>
      <c r="M30" s="14"/>
      <c r="N30" s="16">
        <f t="shared" si="3"/>
        <v>0</v>
      </c>
      <c r="O30" s="31">
        <f t="shared" si="1"/>
        <v>0</v>
      </c>
      <c r="P30" s="15"/>
      <c r="Q30" s="21">
        <f t="shared" si="4"/>
        <v>0</v>
      </c>
      <c r="R30" s="14"/>
      <c r="T30" s="28">
        <f t="shared" si="2"/>
        <v>0</v>
      </c>
      <c r="U30" s="14"/>
      <c r="V30" s="14"/>
      <c r="W30" s="47" t="s">
        <v>75</v>
      </c>
      <c r="X30" s="47"/>
      <c r="Y30" s="47"/>
      <c r="Z30" s="47"/>
      <c r="AA30" s="47"/>
      <c r="AB30" s="47"/>
      <c r="AC30" s="47"/>
      <c r="AD30" s="47"/>
    </row>
    <row r="31" spans="1:30" ht="15.6" thickTop="1" thickBot="1" x14ac:dyDescent="0.35">
      <c r="A31" s="1" t="s">
        <v>3</v>
      </c>
      <c r="C31" s="16">
        <v>0</v>
      </c>
      <c r="D31" s="31">
        <v>0</v>
      </c>
      <c r="E31" s="16">
        <v>0</v>
      </c>
      <c r="F31" s="31">
        <v>0</v>
      </c>
      <c r="G31" s="16">
        <v>0</v>
      </c>
      <c r="H31" s="31">
        <v>0</v>
      </c>
      <c r="I31" s="16">
        <v>0</v>
      </c>
      <c r="J31" s="31">
        <v>0</v>
      </c>
      <c r="K31" s="16">
        <v>0</v>
      </c>
      <c r="L31" s="31">
        <v>0</v>
      </c>
      <c r="M31" s="14"/>
      <c r="N31" s="16">
        <f t="shared" si="3"/>
        <v>0</v>
      </c>
      <c r="O31" s="31">
        <f t="shared" si="1"/>
        <v>0</v>
      </c>
      <c r="P31" s="15"/>
      <c r="Q31" s="21">
        <f t="shared" si="4"/>
        <v>0</v>
      </c>
      <c r="R31" s="14"/>
      <c r="T31" s="28">
        <f t="shared" si="2"/>
        <v>0</v>
      </c>
      <c r="U31" s="14"/>
      <c r="V31" s="14"/>
      <c r="W31" s="47" t="s">
        <v>3</v>
      </c>
      <c r="X31" s="47"/>
      <c r="Y31" s="47"/>
      <c r="Z31" s="47"/>
      <c r="AA31" s="47"/>
      <c r="AB31" s="47"/>
      <c r="AC31" s="47"/>
      <c r="AD31" s="47"/>
    </row>
    <row r="32" spans="1:30" ht="15.6" thickTop="1" thickBot="1" x14ac:dyDescent="0.35">
      <c r="A32" s="1" t="s">
        <v>76</v>
      </c>
      <c r="C32" s="16">
        <v>0</v>
      </c>
      <c r="D32" s="31">
        <v>0</v>
      </c>
      <c r="E32" s="16">
        <v>0</v>
      </c>
      <c r="F32" s="31">
        <v>0</v>
      </c>
      <c r="G32" s="16">
        <v>0</v>
      </c>
      <c r="H32" s="31">
        <v>0</v>
      </c>
      <c r="I32" s="16">
        <v>0</v>
      </c>
      <c r="J32" s="31">
        <v>0</v>
      </c>
      <c r="K32" s="16">
        <v>0</v>
      </c>
      <c r="L32" s="31">
        <v>0</v>
      </c>
      <c r="M32" s="14"/>
      <c r="N32" s="16">
        <f t="shared" si="3"/>
        <v>0</v>
      </c>
      <c r="O32" s="31">
        <f t="shared" si="1"/>
        <v>0</v>
      </c>
      <c r="P32" s="15"/>
      <c r="Q32" s="21">
        <f t="shared" si="4"/>
        <v>0</v>
      </c>
      <c r="R32" s="14"/>
      <c r="T32" s="28">
        <f t="shared" si="2"/>
        <v>0</v>
      </c>
      <c r="U32" s="14"/>
      <c r="V32" s="14"/>
      <c r="W32" s="47" t="s">
        <v>76</v>
      </c>
      <c r="X32" s="47"/>
      <c r="Y32" s="47"/>
      <c r="Z32" s="47"/>
      <c r="AA32" s="47"/>
      <c r="AB32" s="47"/>
      <c r="AC32" s="47"/>
      <c r="AD32" s="47"/>
    </row>
    <row r="33" spans="1:30" ht="15.6" thickTop="1" thickBot="1" x14ac:dyDescent="0.35">
      <c r="A33" s="1" t="s">
        <v>77</v>
      </c>
      <c r="C33" s="16">
        <v>0</v>
      </c>
      <c r="D33" s="31">
        <v>0</v>
      </c>
      <c r="E33" s="16">
        <v>0</v>
      </c>
      <c r="F33" s="31">
        <v>0</v>
      </c>
      <c r="G33" s="16">
        <v>0</v>
      </c>
      <c r="H33" s="31">
        <v>0</v>
      </c>
      <c r="I33" s="16">
        <v>0</v>
      </c>
      <c r="J33" s="31">
        <v>0</v>
      </c>
      <c r="K33" s="16">
        <v>0</v>
      </c>
      <c r="L33" s="31">
        <v>0</v>
      </c>
      <c r="M33" s="14"/>
      <c r="N33" s="16">
        <f t="shared" si="3"/>
        <v>0</v>
      </c>
      <c r="O33" s="31">
        <f t="shared" si="1"/>
        <v>0</v>
      </c>
      <c r="P33" s="15"/>
      <c r="Q33" s="21">
        <f t="shared" si="4"/>
        <v>0</v>
      </c>
      <c r="R33" s="14"/>
      <c r="T33" s="28">
        <f t="shared" si="2"/>
        <v>0</v>
      </c>
      <c r="U33" s="14"/>
      <c r="V33" s="14"/>
      <c r="W33" s="47" t="s">
        <v>77</v>
      </c>
      <c r="X33" s="47"/>
      <c r="Y33" s="47"/>
      <c r="Z33" s="47"/>
      <c r="AA33" s="47"/>
      <c r="AB33" s="47"/>
      <c r="AC33" s="47"/>
      <c r="AD33" s="47"/>
    </row>
    <row r="34" spans="1:30" ht="15.6" thickTop="1" thickBot="1" x14ac:dyDescent="0.35">
      <c r="A34" s="6" t="s">
        <v>78</v>
      </c>
      <c r="B34" s="5"/>
      <c r="C34" s="10">
        <v>0</v>
      </c>
      <c r="D34" s="29">
        <v>0</v>
      </c>
      <c r="E34" s="10">
        <v>0</v>
      </c>
      <c r="F34" s="29">
        <v>0</v>
      </c>
      <c r="G34" s="10">
        <v>0</v>
      </c>
      <c r="H34" s="29">
        <v>0</v>
      </c>
      <c r="I34" s="10">
        <v>0</v>
      </c>
      <c r="J34" s="29">
        <v>0</v>
      </c>
      <c r="K34" s="10">
        <v>0</v>
      </c>
      <c r="L34" s="29">
        <v>0</v>
      </c>
      <c r="M34" s="11"/>
      <c r="N34" s="10">
        <f t="shared" si="3"/>
        <v>0</v>
      </c>
      <c r="O34" s="29">
        <f t="shared" si="1"/>
        <v>0</v>
      </c>
      <c r="P34" s="12"/>
      <c r="Q34" s="21">
        <f t="shared" si="4"/>
        <v>0</v>
      </c>
      <c r="R34" s="11"/>
      <c r="T34" s="28">
        <f t="shared" si="2"/>
        <v>0</v>
      </c>
      <c r="U34" s="11"/>
      <c r="V34" s="43"/>
      <c r="W34" s="53" t="s">
        <v>78</v>
      </c>
      <c r="X34" s="47"/>
      <c r="Y34" s="47"/>
      <c r="Z34" s="47"/>
      <c r="AA34" s="47"/>
      <c r="AB34" s="47"/>
      <c r="AC34" s="47"/>
      <c r="AD34" s="47"/>
    </row>
    <row r="35" spans="1:30" ht="15.6" thickTop="1" thickBot="1" x14ac:dyDescent="0.35">
      <c r="A35" s="1" t="s">
        <v>4</v>
      </c>
      <c r="C35" s="13">
        <v>0</v>
      </c>
      <c r="D35" s="30">
        <v>0</v>
      </c>
      <c r="E35" s="13">
        <v>0</v>
      </c>
      <c r="F35" s="30">
        <v>0</v>
      </c>
      <c r="G35" s="13">
        <v>0</v>
      </c>
      <c r="H35" s="30">
        <v>0</v>
      </c>
      <c r="I35" s="13">
        <v>0</v>
      </c>
      <c r="J35" s="30">
        <v>0</v>
      </c>
      <c r="K35" s="13">
        <v>0</v>
      </c>
      <c r="L35" s="30">
        <v>0</v>
      </c>
      <c r="M35" s="14"/>
      <c r="N35" s="13">
        <f t="shared" si="3"/>
        <v>0</v>
      </c>
      <c r="O35" s="30">
        <f t="shared" si="1"/>
        <v>0</v>
      </c>
      <c r="P35" s="15"/>
      <c r="Q35" s="21">
        <f t="shared" si="4"/>
        <v>0</v>
      </c>
      <c r="R35" s="21">
        <f>SUM(Q35:Q37)</f>
        <v>0</v>
      </c>
      <c r="T35" s="28">
        <f t="shared" si="2"/>
        <v>0</v>
      </c>
      <c r="U35" s="28"/>
      <c r="V35" s="36"/>
      <c r="W35" s="47" t="s">
        <v>4</v>
      </c>
      <c r="X35" s="47"/>
      <c r="Y35" s="47"/>
      <c r="Z35" s="47"/>
      <c r="AA35" s="47"/>
      <c r="AB35" s="47"/>
      <c r="AC35" s="47"/>
      <c r="AD35" s="47"/>
    </row>
    <row r="36" spans="1:30" ht="15.6" thickTop="1" thickBot="1" x14ac:dyDescent="0.35">
      <c r="A36" s="1" t="s">
        <v>79</v>
      </c>
      <c r="C36" s="16">
        <v>0</v>
      </c>
      <c r="D36" s="31">
        <v>0</v>
      </c>
      <c r="E36" s="16">
        <v>0</v>
      </c>
      <c r="F36" s="31">
        <v>0</v>
      </c>
      <c r="G36" s="16">
        <v>0</v>
      </c>
      <c r="H36" s="31">
        <v>0</v>
      </c>
      <c r="I36" s="16">
        <v>0</v>
      </c>
      <c r="J36" s="31">
        <v>0</v>
      </c>
      <c r="K36" s="16">
        <v>0</v>
      </c>
      <c r="L36" s="31">
        <v>0</v>
      </c>
      <c r="M36" s="14"/>
      <c r="N36" s="16">
        <f t="shared" si="3"/>
        <v>0</v>
      </c>
      <c r="O36" s="31">
        <f t="shared" si="1"/>
        <v>0</v>
      </c>
      <c r="P36" s="15"/>
      <c r="Q36" s="21">
        <f t="shared" si="4"/>
        <v>0</v>
      </c>
      <c r="R36" s="14"/>
      <c r="T36" s="28">
        <f t="shared" si="2"/>
        <v>0</v>
      </c>
      <c r="U36" s="14"/>
      <c r="V36" s="14"/>
      <c r="W36" s="47" t="s">
        <v>79</v>
      </c>
      <c r="X36" s="47"/>
      <c r="Y36" s="47"/>
      <c r="Z36" s="47"/>
      <c r="AA36" s="47"/>
      <c r="AB36" s="47"/>
      <c r="AC36" s="47"/>
      <c r="AD36" s="47"/>
    </row>
    <row r="37" spans="1:30" ht="15.6" thickTop="1" thickBot="1" x14ac:dyDescent="0.35">
      <c r="A37" s="6" t="s">
        <v>80</v>
      </c>
      <c r="B37" s="5"/>
      <c r="C37" s="10">
        <v>0</v>
      </c>
      <c r="D37" s="29">
        <v>0</v>
      </c>
      <c r="E37" s="10">
        <v>0</v>
      </c>
      <c r="F37" s="29">
        <v>0</v>
      </c>
      <c r="G37" s="10">
        <v>0</v>
      </c>
      <c r="H37" s="29">
        <v>0</v>
      </c>
      <c r="I37" s="10">
        <v>0</v>
      </c>
      <c r="J37" s="29">
        <v>0</v>
      </c>
      <c r="K37" s="10">
        <v>0</v>
      </c>
      <c r="L37" s="29">
        <v>0</v>
      </c>
      <c r="M37" s="11"/>
      <c r="N37" s="10">
        <f t="shared" si="3"/>
        <v>0</v>
      </c>
      <c r="O37" s="29">
        <f t="shared" si="1"/>
        <v>0</v>
      </c>
      <c r="P37" s="12"/>
      <c r="Q37" s="21">
        <f t="shared" si="4"/>
        <v>0</v>
      </c>
      <c r="T37" s="28">
        <f t="shared" si="2"/>
        <v>0</v>
      </c>
      <c r="W37" s="53" t="s">
        <v>80</v>
      </c>
      <c r="X37" s="47"/>
      <c r="Y37" s="47"/>
      <c r="Z37" s="47"/>
      <c r="AA37" s="47"/>
      <c r="AB37" s="47"/>
      <c r="AC37" s="47"/>
      <c r="AD37" s="47"/>
    </row>
    <row r="38" spans="1:30" ht="15.6" thickTop="1" thickBot="1" x14ac:dyDescent="0.35">
      <c r="A38" s="7" t="s">
        <v>200</v>
      </c>
      <c r="B38" s="8"/>
      <c r="C38" s="17">
        <v>0</v>
      </c>
      <c r="D38" s="32">
        <v>0</v>
      </c>
      <c r="E38" s="17">
        <v>0</v>
      </c>
      <c r="F38" s="32">
        <v>0</v>
      </c>
      <c r="G38" s="17">
        <v>0</v>
      </c>
      <c r="H38" s="32">
        <v>0</v>
      </c>
      <c r="I38" s="17">
        <v>0</v>
      </c>
      <c r="J38" s="32">
        <v>0</v>
      </c>
      <c r="K38" s="17">
        <v>0</v>
      </c>
      <c r="L38" s="32">
        <v>0</v>
      </c>
      <c r="M38" s="18"/>
      <c r="N38" s="17">
        <f t="shared" si="3"/>
        <v>0</v>
      </c>
      <c r="O38" s="32">
        <f t="shared" si="1"/>
        <v>0</v>
      </c>
      <c r="P38" s="19"/>
      <c r="Q38" s="21">
        <f t="shared" si="4"/>
        <v>0</v>
      </c>
      <c r="T38" s="28">
        <f t="shared" si="2"/>
        <v>0</v>
      </c>
      <c r="W38" s="7" t="s">
        <v>200</v>
      </c>
      <c r="X38" s="47"/>
      <c r="Z38" s="47"/>
      <c r="AA38" s="47"/>
      <c r="AB38" s="47"/>
      <c r="AD38" s="47"/>
    </row>
    <row r="39" spans="1:30" ht="15.6" thickTop="1" thickBot="1" x14ac:dyDescent="0.35">
      <c r="A39" s="1" t="s">
        <v>5</v>
      </c>
      <c r="C39" s="13">
        <v>0</v>
      </c>
      <c r="D39" s="30">
        <v>0</v>
      </c>
      <c r="E39" s="13">
        <v>0</v>
      </c>
      <c r="F39" s="30">
        <v>0</v>
      </c>
      <c r="G39" s="13">
        <v>0</v>
      </c>
      <c r="H39" s="30">
        <v>0</v>
      </c>
      <c r="I39" s="13">
        <v>0</v>
      </c>
      <c r="J39" s="30">
        <v>0</v>
      </c>
      <c r="K39" s="13">
        <v>0</v>
      </c>
      <c r="L39" s="30">
        <v>0</v>
      </c>
      <c r="M39" s="14"/>
      <c r="N39" s="13">
        <f t="shared" si="3"/>
        <v>0</v>
      </c>
      <c r="O39" s="30">
        <f t="shared" si="1"/>
        <v>0</v>
      </c>
      <c r="P39" s="15"/>
      <c r="Q39" s="21">
        <f t="shared" si="4"/>
        <v>0</v>
      </c>
      <c r="R39" s="21">
        <f>SUM(Q39:Q44)</f>
        <v>0</v>
      </c>
      <c r="T39" s="28">
        <f t="shared" si="2"/>
        <v>0</v>
      </c>
      <c r="U39" s="28"/>
      <c r="V39" s="36"/>
      <c r="W39" s="47" t="s">
        <v>5</v>
      </c>
      <c r="X39" s="47"/>
      <c r="Y39" s="47"/>
      <c r="Z39" s="47"/>
      <c r="AA39" s="47"/>
      <c r="AB39" s="47"/>
      <c r="AC39" s="47"/>
      <c r="AD39" s="47"/>
    </row>
    <row r="40" spans="1:30" ht="15.6" thickTop="1" thickBot="1" x14ac:dyDescent="0.35">
      <c r="A40" s="1" t="s">
        <v>6</v>
      </c>
      <c r="C40" s="16">
        <v>0</v>
      </c>
      <c r="D40" s="31">
        <v>0</v>
      </c>
      <c r="E40" s="16">
        <v>0</v>
      </c>
      <c r="F40" s="31">
        <v>0</v>
      </c>
      <c r="G40" s="16">
        <v>0</v>
      </c>
      <c r="H40" s="31">
        <v>0</v>
      </c>
      <c r="I40" s="16">
        <v>0</v>
      </c>
      <c r="J40" s="31">
        <v>0</v>
      </c>
      <c r="K40" s="16">
        <v>0</v>
      </c>
      <c r="L40" s="31">
        <v>0</v>
      </c>
      <c r="M40" s="14"/>
      <c r="N40" s="16">
        <f t="shared" si="3"/>
        <v>0</v>
      </c>
      <c r="O40" s="31">
        <f t="shared" si="1"/>
        <v>0</v>
      </c>
      <c r="P40" s="15"/>
      <c r="Q40" s="21">
        <f t="shared" si="4"/>
        <v>0</v>
      </c>
      <c r="R40" s="14"/>
      <c r="T40" s="28">
        <f t="shared" si="2"/>
        <v>0</v>
      </c>
      <c r="U40" s="14"/>
      <c r="V40" s="14"/>
      <c r="W40" s="47" t="s">
        <v>6</v>
      </c>
      <c r="X40" s="47"/>
      <c r="Y40" s="47"/>
      <c r="Z40" s="47"/>
      <c r="AA40" s="47"/>
      <c r="AB40" s="47"/>
      <c r="AC40" s="47"/>
      <c r="AD40" s="47"/>
    </row>
    <row r="41" spans="1:30" ht="15.6" thickTop="1" thickBot="1" x14ac:dyDescent="0.35">
      <c r="A41" s="1" t="s">
        <v>81</v>
      </c>
      <c r="C41" s="16">
        <v>0</v>
      </c>
      <c r="D41" s="31">
        <v>0</v>
      </c>
      <c r="E41" s="16">
        <v>0</v>
      </c>
      <c r="F41" s="31">
        <v>0</v>
      </c>
      <c r="G41" s="16">
        <v>0</v>
      </c>
      <c r="H41" s="31">
        <v>0</v>
      </c>
      <c r="I41" s="16">
        <v>0</v>
      </c>
      <c r="J41" s="31">
        <v>0</v>
      </c>
      <c r="K41" s="16">
        <v>0</v>
      </c>
      <c r="L41" s="31">
        <v>0</v>
      </c>
      <c r="M41" s="14"/>
      <c r="N41" s="16">
        <f t="shared" si="3"/>
        <v>0</v>
      </c>
      <c r="O41" s="31">
        <f t="shared" si="1"/>
        <v>0</v>
      </c>
      <c r="P41" s="15"/>
      <c r="Q41" s="21">
        <f t="shared" si="4"/>
        <v>0</v>
      </c>
      <c r="R41" s="14"/>
      <c r="T41" s="28">
        <f t="shared" si="2"/>
        <v>0</v>
      </c>
      <c r="U41" s="14"/>
      <c r="V41" s="14"/>
      <c r="W41" s="47" t="s">
        <v>81</v>
      </c>
      <c r="X41" s="47"/>
      <c r="Y41" s="47"/>
      <c r="Z41" s="47"/>
      <c r="AA41" s="47"/>
      <c r="AB41" s="47"/>
      <c r="AC41" s="47"/>
      <c r="AD41" s="47"/>
    </row>
    <row r="42" spans="1:30" ht="15.6" thickTop="1" thickBot="1" x14ac:dyDescent="0.35">
      <c r="A42" s="1" t="s">
        <v>82</v>
      </c>
      <c r="C42" s="16">
        <v>0</v>
      </c>
      <c r="D42" s="31">
        <v>0</v>
      </c>
      <c r="E42" s="16">
        <v>0</v>
      </c>
      <c r="F42" s="31">
        <v>0</v>
      </c>
      <c r="G42" s="16">
        <v>0</v>
      </c>
      <c r="H42" s="31">
        <v>0</v>
      </c>
      <c r="I42" s="16">
        <v>0</v>
      </c>
      <c r="J42" s="31">
        <v>0</v>
      </c>
      <c r="K42" s="16">
        <v>0</v>
      </c>
      <c r="L42" s="31">
        <v>0</v>
      </c>
      <c r="M42" s="14"/>
      <c r="N42" s="16">
        <f t="shared" si="3"/>
        <v>0</v>
      </c>
      <c r="O42" s="31">
        <f t="shared" si="1"/>
        <v>0</v>
      </c>
      <c r="P42" s="15"/>
      <c r="Q42" s="21">
        <f t="shared" si="4"/>
        <v>0</v>
      </c>
      <c r="R42" s="14"/>
      <c r="T42" s="28">
        <f t="shared" si="2"/>
        <v>0</v>
      </c>
      <c r="U42" s="14"/>
      <c r="V42" s="14"/>
      <c r="W42" s="47" t="s">
        <v>82</v>
      </c>
      <c r="X42" s="47"/>
      <c r="Y42" s="47"/>
      <c r="Z42" s="47"/>
      <c r="AA42" s="47"/>
      <c r="AB42" s="47"/>
      <c r="AC42" s="47"/>
      <c r="AD42" s="47"/>
    </row>
    <row r="43" spans="1:30" ht="15.6" thickTop="1" thickBot="1" x14ac:dyDescent="0.35">
      <c r="A43" s="1" t="s">
        <v>7</v>
      </c>
      <c r="C43" s="16">
        <v>0</v>
      </c>
      <c r="D43" s="31">
        <v>0</v>
      </c>
      <c r="E43" s="16">
        <v>0</v>
      </c>
      <c r="F43" s="31">
        <v>0</v>
      </c>
      <c r="G43" s="16">
        <v>0</v>
      </c>
      <c r="H43" s="31">
        <v>0</v>
      </c>
      <c r="I43" s="16">
        <v>0</v>
      </c>
      <c r="J43" s="31">
        <v>0</v>
      </c>
      <c r="K43" s="16">
        <v>0</v>
      </c>
      <c r="L43" s="31">
        <v>0</v>
      </c>
      <c r="M43" s="14"/>
      <c r="N43" s="16">
        <f t="shared" si="3"/>
        <v>0</v>
      </c>
      <c r="O43" s="31">
        <f t="shared" si="1"/>
        <v>0</v>
      </c>
      <c r="P43" s="15"/>
      <c r="Q43" s="21">
        <f t="shared" si="4"/>
        <v>0</v>
      </c>
      <c r="R43" s="14"/>
      <c r="T43" s="28">
        <f t="shared" si="2"/>
        <v>0</v>
      </c>
      <c r="U43" s="14"/>
      <c r="V43" s="14"/>
      <c r="W43" s="47" t="s">
        <v>7</v>
      </c>
      <c r="X43" s="47"/>
      <c r="Y43" s="47"/>
      <c r="Z43" s="47"/>
      <c r="AA43" s="47"/>
      <c r="AB43" s="47"/>
      <c r="AC43" s="47"/>
      <c r="AD43" s="47"/>
    </row>
    <row r="44" spans="1:30" ht="15.6" thickTop="1" thickBot="1" x14ac:dyDescent="0.35">
      <c r="A44" s="6" t="s">
        <v>83</v>
      </c>
      <c r="B44" s="5"/>
      <c r="C44" s="10">
        <v>0</v>
      </c>
      <c r="D44" s="29">
        <v>0</v>
      </c>
      <c r="E44" s="10">
        <v>0</v>
      </c>
      <c r="F44" s="29">
        <v>0</v>
      </c>
      <c r="G44" s="10">
        <v>0</v>
      </c>
      <c r="H44" s="29">
        <v>0</v>
      </c>
      <c r="I44" s="10">
        <v>0</v>
      </c>
      <c r="J44" s="29">
        <v>0</v>
      </c>
      <c r="K44" s="10">
        <v>0</v>
      </c>
      <c r="L44" s="29">
        <v>0</v>
      </c>
      <c r="M44" s="11"/>
      <c r="N44" s="10">
        <f t="shared" si="3"/>
        <v>0</v>
      </c>
      <c r="O44" s="29">
        <f t="shared" si="1"/>
        <v>0</v>
      </c>
      <c r="P44" s="12"/>
      <c r="Q44" s="21">
        <f t="shared" si="4"/>
        <v>0</v>
      </c>
      <c r="R44" s="11"/>
      <c r="T44" s="28">
        <f t="shared" si="2"/>
        <v>0</v>
      </c>
      <c r="U44" s="11"/>
      <c r="V44" s="43"/>
      <c r="W44" s="53" t="s">
        <v>83</v>
      </c>
      <c r="X44" s="47"/>
      <c r="Y44" s="47"/>
      <c r="Z44" s="47"/>
      <c r="AA44" s="47"/>
      <c r="AB44" s="47"/>
      <c r="AC44" s="47"/>
      <c r="AD44" s="47"/>
    </row>
    <row r="45" spans="1:30" ht="15.6" thickTop="1" thickBot="1" x14ac:dyDescent="0.35">
      <c r="A45" s="1" t="s">
        <v>8</v>
      </c>
      <c r="C45" s="13">
        <v>0</v>
      </c>
      <c r="D45" s="30">
        <v>0</v>
      </c>
      <c r="E45" s="13">
        <v>0</v>
      </c>
      <c r="F45" s="30">
        <v>0</v>
      </c>
      <c r="G45" s="13">
        <v>0</v>
      </c>
      <c r="H45" s="30">
        <v>0</v>
      </c>
      <c r="I45" s="13">
        <v>0</v>
      </c>
      <c r="J45" s="30">
        <v>0</v>
      </c>
      <c r="K45" s="13">
        <v>0</v>
      </c>
      <c r="L45" s="30">
        <v>0</v>
      </c>
      <c r="M45" s="14"/>
      <c r="N45" s="13">
        <f t="shared" si="3"/>
        <v>0</v>
      </c>
      <c r="O45" s="30">
        <f t="shared" si="1"/>
        <v>0</v>
      </c>
      <c r="P45" s="15"/>
      <c r="Q45" s="21">
        <f t="shared" si="4"/>
        <v>0</v>
      </c>
      <c r="R45" s="21">
        <f>SUM(Q45:Q48)</f>
        <v>0</v>
      </c>
      <c r="T45" s="28">
        <f t="shared" si="2"/>
        <v>0</v>
      </c>
      <c r="U45" s="28"/>
      <c r="V45" s="36"/>
      <c r="W45" s="47" t="s">
        <v>8</v>
      </c>
      <c r="X45" s="47"/>
      <c r="Y45" s="47"/>
      <c r="Z45" s="47"/>
      <c r="AA45" s="47"/>
      <c r="AB45" s="47"/>
      <c r="AC45" s="47"/>
      <c r="AD45" s="47"/>
    </row>
    <row r="46" spans="1:30" ht="15.6" thickTop="1" thickBot="1" x14ac:dyDescent="0.35">
      <c r="A46" s="1" t="s">
        <v>9</v>
      </c>
      <c r="C46" s="16">
        <v>0</v>
      </c>
      <c r="D46" s="31">
        <v>0</v>
      </c>
      <c r="E46" s="16">
        <v>0</v>
      </c>
      <c r="F46" s="31">
        <v>0</v>
      </c>
      <c r="G46" s="16">
        <v>0</v>
      </c>
      <c r="H46" s="31">
        <v>0</v>
      </c>
      <c r="I46" s="16">
        <v>0</v>
      </c>
      <c r="J46" s="31">
        <v>0</v>
      </c>
      <c r="K46" s="16">
        <v>0</v>
      </c>
      <c r="L46" s="31">
        <v>0</v>
      </c>
      <c r="M46" s="14"/>
      <c r="N46" s="16">
        <f t="shared" si="3"/>
        <v>0</v>
      </c>
      <c r="O46" s="31">
        <f t="shared" si="1"/>
        <v>0</v>
      </c>
      <c r="P46" s="15"/>
      <c r="Q46" s="21">
        <f t="shared" si="4"/>
        <v>0</v>
      </c>
      <c r="R46" s="14"/>
      <c r="T46" s="28">
        <f t="shared" si="2"/>
        <v>0</v>
      </c>
      <c r="U46" s="14"/>
      <c r="V46" s="14"/>
      <c r="W46" s="47" t="s">
        <v>9</v>
      </c>
      <c r="X46" s="47"/>
      <c r="Y46" s="47"/>
      <c r="Z46" s="47"/>
      <c r="AA46" s="47"/>
      <c r="AB46" s="47"/>
      <c r="AC46" s="47"/>
      <c r="AD46" s="47"/>
    </row>
    <row r="47" spans="1:30" ht="15.6" thickTop="1" thickBot="1" x14ac:dyDescent="0.35">
      <c r="A47" s="1" t="s">
        <v>84</v>
      </c>
      <c r="C47" s="16">
        <v>0</v>
      </c>
      <c r="D47" s="31">
        <v>0</v>
      </c>
      <c r="E47" s="16">
        <v>0</v>
      </c>
      <c r="F47" s="31">
        <v>0</v>
      </c>
      <c r="G47" s="16">
        <v>0</v>
      </c>
      <c r="H47" s="31">
        <v>0</v>
      </c>
      <c r="I47" s="16">
        <v>0</v>
      </c>
      <c r="J47" s="31">
        <v>0</v>
      </c>
      <c r="K47" s="16">
        <v>0</v>
      </c>
      <c r="L47" s="31">
        <v>0</v>
      </c>
      <c r="M47" s="14"/>
      <c r="N47" s="16">
        <f t="shared" si="3"/>
        <v>0</v>
      </c>
      <c r="O47" s="31">
        <f t="shared" si="1"/>
        <v>0</v>
      </c>
      <c r="P47" s="15"/>
      <c r="Q47" s="21">
        <f t="shared" si="4"/>
        <v>0</v>
      </c>
      <c r="R47" s="14"/>
      <c r="T47" s="28">
        <f t="shared" si="2"/>
        <v>0</v>
      </c>
      <c r="U47" s="14"/>
      <c r="V47" s="14"/>
      <c r="W47" s="47" t="s">
        <v>84</v>
      </c>
      <c r="X47" s="47"/>
      <c r="Y47" s="47"/>
      <c r="Z47" s="47"/>
      <c r="AA47" s="47"/>
      <c r="AB47" s="47"/>
      <c r="AC47" s="47"/>
      <c r="AD47" s="47"/>
    </row>
    <row r="48" spans="1:30" ht="15.6" thickTop="1" thickBot="1" x14ac:dyDescent="0.35">
      <c r="A48" s="6" t="s">
        <v>85</v>
      </c>
      <c r="B48" s="5"/>
      <c r="C48" s="10">
        <v>0</v>
      </c>
      <c r="D48" s="29">
        <v>0</v>
      </c>
      <c r="E48" s="10">
        <v>0</v>
      </c>
      <c r="F48" s="29">
        <v>0</v>
      </c>
      <c r="G48" s="10">
        <v>0</v>
      </c>
      <c r="H48" s="29">
        <v>0</v>
      </c>
      <c r="I48" s="10">
        <v>0</v>
      </c>
      <c r="J48" s="29">
        <v>0</v>
      </c>
      <c r="K48" s="10">
        <v>0</v>
      </c>
      <c r="L48" s="29">
        <v>0</v>
      </c>
      <c r="M48" s="11"/>
      <c r="N48" s="10">
        <f t="shared" si="3"/>
        <v>0</v>
      </c>
      <c r="O48" s="29">
        <f t="shared" si="1"/>
        <v>0</v>
      </c>
      <c r="P48" s="12"/>
      <c r="Q48" s="21">
        <f t="shared" si="4"/>
        <v>0</v>
      </c>
      <c r="T48" s="28">
        <f t="shared" si="2"/>
        <v>0</v>
      </c>
      <c r="W48" s="53" t="s">
        <v>85</v>
      </c>
      <c r="X48" s="47"/>
      <c r="Y48" s="47"/>
      <c r="Z48" s="47"/>
      <c r="AA48" s="47"/>
      <c r="AB48" s="47"/>
      <c r="AC48" s="47"/>
      <c r="AD48" s="47"/>
    </row>
    <row r="49" spans="1:30" ht="15.6" thickTop="1" thickBot="1" x14ac:dyDescent="0.35">
      <c r="A49" s="4" t="s">
        <v>234</v>
      </c>
      <c r="B49" s="5"/>
      <c r="C49" s="20">
        <v>0</v>
      </c>
      <c r="D49" s="33">
        <v>0</v>
      </c>
      <c r="E49" s="20">
        <v>0</v>
      </c>
      <c r="F49" s="33">
        <v>0</v>
      </c>
      <c r="G49" s="20">
        <v>0</v>
      </c>
      <c r="H49" s="33">
        <v>0</v>
      </c>
      <c r="I49" s="20">
        <v>0</v>
      </c>
      <c r="J49" s="33">
        <v>0</v>
      </c>
      <c r="K49" s="20">
        <v>0</v>
      </c>
      <c r="L49" s="33">
        <v>0</v>
      </c>
      <c r="M49" s="11"/>
      <c r="N49" s="20">
        <f t="shared" si="3"/>
        <v>0</v>
      </c>
      <c r="O49" s="33">
        <f t="shared" si="1"/>
        <v>0</v>
      </c>
      <c r="P49" s="12"/>
      <c r="Q49" s="21">
        <f t="shared" si="4"/>
        <v>0</v>
      </c>
      <c r="T49" s="28">
        <f t="shared" si="2"/>
        <v>0</v>
      </c>
      <c r="W49" s="4" t="s">
        <v>234</v>
      </c>
      <c r="X49" s="47"/>
      <c r="Z49" s="47"/>
      <c r="AA49" s="47"/>
      <c r="AB49" s="47"/>
      <c r="AD49" s="47"/>
    </row>
    <row r="50" spans="1:30" ht="15.6" thickTop="1" thickBot="1" x14ac:dyDescent="0.35">
      <c r="A50" s="1" t="s">
        <v>86</v>
      </c>
      <c r="C50" s="13">
        <v>0</v>
      </c>
      <c r="D50" s="30">
        <v>0</v>
      </c>
      <c r="E50" s="13">
        <v>0</v>
      </c>
      <c r="F50" s="30">
        <v>0</v>
      </c>
      <c r="G50" s="13">
        <v>0</v>
      </c>
      <c r="H50" s="30">
        <v>0</v>
      </c>
      <c r="I50" s="13">
        <v>0</v>
      </c>
      <c r="J50" s="30">
        <v>0</v>
      </c>
      <c r="K50" s="13">
        <v>0</v>
      </c>
      <c r="L50" s="30">
        <v>0</v>
      </c>
      <c r="M50" s="14"/>
      <c r="N50" s="13">
        <f t="shared" si="3"/>
        <v>0</v>
      </c>
      <c r="O50" s="30">
        <f t="shared" si="1"/>
        <v>0</v>
      </c>
      <c r="P50" s="15"/>
      <c r="Q50" s="21">
        <f t="shared" si="4"/>
        <v>0</v>
      </c>
      <c r="R50" s="21">
        <f>SUM(Q50:Q54)</f>
        <v>0</v>
      </c>
      <c r="T50" s="28">
        <f t="shared" si="2"/>
        <v>0</v>
      </c>
      <c r="U50" s="28"/>
      <c r="V50" s="36"/>
      <c r="W50" s="47" t="s">
        <v>86</v>
      </c>
      <c r="X50" s="47"/>
      <c r="Y50" s="47"/>
      <c r="Z50" s="47"/>
      <c r="AA50" s="47"/>
      <c r="AB50" s="47"/>
      <c r="AC50" s="47"/>
      <c r="AD50" s="47"/>
    </row>
    <row r="51" spans="1:30" ht="15.6" thickTop="1" thickBot="1" x14ac:dyDescent="0.35">
      <c r="A51" s="1" t="s">
        <v>87</v>
      </c>
      <c r="C51" s="16">
        <v>0</v>
      </c>
      <c r="D51" s="31">
        <v>0</v>
      </c>
      <c r="E51" s="16">
        <v>0</v>
      </c>
      <c r="F51" s="31">
        <v>0</v>
      </c>
      <c r="G51" s="16">
        <v>0</v>
      </c>
      <c r="H51" s="31">
        <v>0</v>
      </c>
      <c r="I51" s="16">
        <v>0</v>
      </c>
      <c r="J51" s="31">
        <v>0</v>
      </c>
      <c r="K51" s="16">
        <v>0</v>
      </c>
      <c r="L51" s="31">
        <v>0</v>
      </c>
      <c r="M51" s="14"/>
      <c r="N51" s="16">
        <f t="shared" si="3"/>
        <v>0</v>
      </c>
      <c r="O51" s="31">
        <f t="shared" si="1"/>
        <v>0</v>
      </c>
      <c r="P51" s="15"/>
      <c r="Q51" s="21">
        <f t="shared" si="4"/>
        <v>0</v>
      </c>
      <c r="R51" s="14"/>
      <c r="T51" s="28">
        <f t="shared" si="2"/>
        <v>0</v>
      </c>
      <c r="U51" s="14"/>
      <c r="V51" s="14"/>
      <c r="W51" s="47" t="s">
        <v>87</v>
      </c>
      <c r="X51" s="47"/>
      <c r="Y51" s="47"/>
      <c r="Z51" s="47"/>
      <c r="AA51" s="47"/>
      <c r="AB51" s="47"/>
      <c r="AC51" s="47"/>
      <c r="AD51" s="47"/>
    </row>
    <row r="52" spans="1:30" ht="15.6" thickTop="1" thickBot="1" x14ac:dyDescent="0.35">
      <c r="A52" s="1" t="s">
        <v>10</v>
      </c>
      <c r="C52" s="16">
        <v>0</v>
      </c>
      <c r="D52" s="31">
        <v>0</v>
      </c>
      <c r="E52" s="16">
        <v>0</v>
      </c>
      <c r="F52" s="31">
        <v>0</v>
      </c>
      <c r="G52" s="16">
        <v>0</v>
      </c>
      <c r="H52" s="31">
        <v>0</v>
      </c>
      <c r="I52" s="16">
        <v>0</v>
      </c>
      <c r="J52" s="31">
        <v>0</v>
      </c>
      <c r="K52" s="16">
        <v>0</v>
      </c>
      <c r="L52" s="31">
        <v>0</v>
      </c>
      <c r="M52" s="14"/>
      <c r="N52" s="16">
        <f t="shared" si="3"/>
        <v>0</v>
      </c>
      <c r="O52" s="31">
        <f t="shared" si="1"/>
        <v>0</v>
      </c>
      <c r="P52" s="15"/>
      <c r="Q52" s="21">
        <f t="shared" si="4"/>
        <v>0</v>
      </c>
      <c r="R52" s="14"/>
      <c r="T52" s="28">
        <f t="shared" si="2"/>
        <v>0</v>
      </c>
      <c r="U52" s="14"/>
      <c r="V52" s="14"/>
      <c r="W52" s="47" t="s">
        <v>10</v>
      </c>
      <c r="X52" s="47"/>
      <c r="Y52" s="47"/>
      <c r="Z52" s="47"/>
      <c r="AA52" s="47"/>
      <c r="AB52" s="47"/>
      <c r="AC52" s="47"/>
      <c r="AD52" s="47"/>
    </row>
    <row r="53" spans="1:30" ht="15.6" thickTop="1" thickBot="1" x14ac:dyDescent="0.35">
      <c r="A53" s="1" t="s">
        <v>88</v>
      </c>
      <c r="C53" s="16">
        <v>0</v>
      </c>
      <c r="D53" s="31">
        <v>0</v>
      </c>
      <c r="E53" s="16">
        <v>0</v>
      </c>
      <c r="F53" s="31">
        <v>0</v>
      </c>
      <c r="G53" s="16">
        <v>0</v>
      </c>
      <c r="H53" s="31">
        <v>0</v>
      </c>
      <c r="I53" s="16">
        <v>0</v>
      </c>
      <c r="J53" s="31">
        <v>0</v>
      </c>
      <c r="K53" s="16">
        <v>0</v>
      </c>
      <c r="L53" s="31">
        <v>0</v>
      </c>
      <c r="M53" s="14"/>
      <c r="N53" s="16">
        <f t="shared" si="3"/>
        <v>0</v>
      </c>
      <c r="O53" s="31">
        <f t="shared" si="1"/>
        <v>0</v>
      </c>
      <c r="P53" s="15"/>
      <c r="Q53" s="21">
        <f t="shared" si="4"/>
        <v>0</v>
      </c>
      <c r="R53" s="14"/>
      <c r="T53" s="28">
        <f t="shared" si="2"/>
        <v>0</v>
      </c>
      <c r="U53" s="14"/>
      <c r="V53" s="14"/>
      <c r="W53" s="47" t="s">
        <v>88</v>
      </c>
      <c r="X53" s="47"/>
      <c r="Y53" s="47"/>
      <c r="Z53" s="47"/>
      <c r="AA53" s="47"/>
      <c r="AB53" s="47"/>
      <c r="AC53" s="47"/>
      <c r="AD53" s="47"/>
    </row>
    <row r="54" spans="1:30" ht="15.6" thickTop="1" thickBot="1" x14ac:dyDescent="0.35">
      <c r="A54" s="6" t="s">
        <v>89</v>
      </c>
      <c r="B54" s="5"/>
      <c r="C54" s="10">
        <v>0</v>
      </c>
      <c r="D54" s="29">
        <v>0</v>
      </c>
      <c r="E54" s="10">
        <v>0</v>
      </c>
      <c r="F54" s="29">
        <v>0</v>
      </c>
      <c r="G54" s="10">
        <v>0</v>
      </c>
      <c r="H54" s="29">
        <v>0</v>
      </c>
      <c r="I54" s="10">
        <v>0</v>
      </c>
      <c r="J54" s="29">
        <v>0</v>
      </c>
      <c r="K54" s="10">
        <v>0</v>
      </c>
      <c r="L54" s="29">
        <v>0</v>
      </c>
      <c r="M54" s="11"/>
      <c r="N54" s="10">
        <f t="shared" si="3"/>
        <v>0</v>
      </c>
      <c r="O54" s="29">
        <f t="shared" si="1"/>
        <v>0</v>
      </c>
      <c r="P54" s="12"/>
      <c r="Q54" s="21">
        <f t="shared" si="4"/>
        <v>0</v>
      </c>
      <c r="T54" s="28">
        <f t="shared" si="2"/>
        <v>0</v>
      </c>
      <c r="W54" s="53" t="s">
        <v>89</v>
      </c>
      <c r="X54" s="47"/>
      <c r="Y54" s="47"/>
      <c r="Z54" s="47"/>
      <c r="AA54" s="47"/>
      <c r="AB54" s="47"/>
      <c r="AC54" s="47"/>
      <c r="AD54" s="47"/>
    </row>
    <row r="55" spans="1:30" ht="15.6" thickTop="1" thickBot="1" x14ac:dyDescent="0.35">
      <c r="A55" s="7" t="s">
        <v>226</v>
      </c>
      <c r="B55" s="8"/>
      <c r="C55" s="17">
        <v>0</v>
      </c>
      <c r="D55" s="32">
        <v>0</v>
      </c>
      <c r="E55" s="17">
        <v>0</v>
      </c>
      <c r="F55" s="32">
        <v>0</v>
      </c>
      <c r="G55" s="17">
        <v>0</v>
      </c>
      <c r="H55" s="32">
        <v>0</v>
      </c>
      <c r="I55" s="17">
        <v>0</v>
      </c>
      <c r="J55" s="32">
        <v>0</v>
      </c>
      <c r="K55" s="17">
        <v>0</v>
      </c>
      <c r="L55" s="32">
        <v>0</v>
      </c>
      <c r="M55" s="18"/>
      <c r="N55" s="17">
        <f t="shared" si="3"/>
        <v>0</v>
      </c>
      <c r="O55" s="32">
        <f t="shared" si="1"/>
        <v>0</v>
      </c>
      <c r="P55" s="19"/>
      <c r="Q55" s="21">
        <f t="shared" si="4"/>
        <v>0</v>
      </c>
      <c r="T55" s="28">
        <f t="shared" si="2"/>
        <v>0</v>
      </c>
      <c r="W55" s="7" t="s">
        <v>226</v>
      </c>
      <c r="X55" s="47"/>
      <c r="Y55" s="47"/>
      <c r="Z55" s="47"/>
      <c r="AA55" s="47"/>
      <c r="AB55" s="47"/>
      <c r="AC55" s="47"/>
      <c r="AD55" s="47"/>
    </row>
    <row r="56" spans="1:30" ht="15.6" thickTop="1" thickBot="1" x14ac:dyDescent="0.35">
      <c r="A56" s="7" t="s">
        <v>252</v>
      </c>
      <c r="B56" s="8"/>
      <c r="C56" s="17">
        <v>0</v>
      </c>
      <c r="D56" s="32">
        <v>0</v>
      </c>
      <c r="E56" s="17">
        <v>0</v>
      </c>
      <c r="F56" s="32">
        <v>0</v>
      </c>
      <c r="G56" s="17">
        <v>0</v>
      </c>
      <c r="H56" s="32">
        <v>0</v>
      </c>
      <c r="I56" s="17">
        <v>0</v>
      </c>
      <c r="J56" s="32">
        <v>0</v>
      </c>
      <c r="K56" s="17">
        <v>0</v>
      </c>
      <c r="L56" s="32">
        <v>0</v>
      </c>
      <c r="M56" s="18"/>
      <c r="N56" s="17">
        <f t="shared" si="3"/>
        <v>0</v>
      </c>
      <c r="O56" s="32">
        <f t="shared" si="1"/>
        <v>0</v>
      </c>
      <c r="P56" s="19"/>
      <c r="Q56" s="21">
        <f t="shared" si="4"/>
        <v>0</v>
      </c>
      <c r="T56" s="28">
        <f t="shared" si="2"/>
        <v>0</v>
      </c>
      <c r="W56" s="7" t="s">
        <v>252</v>
      </c>
      <c r="X56" s="47"/>
      <c r="Y56" s="47"/>
      <c r="Z56" s="47"/>
      <c r="AA56" s="47"/>
      <c r="AB56" s="47"/>
      <c r="AC56" s="47"/>
      <c r="AD56" s="47"/>
    </row>
    <row r="57" spans="1:30" ht="15.6" thickTop="1" thickBot="1" x14ac:dyDescent="0.35">
      <c r="A57" s="1" t="s">
        <v>90</v>
      </c>
      <c r="C57" s="13">
        <v>0</v>
      </c>
      <c r="D57" s="30">
        <v>0</v>
      </c>
      <c r="E57" s="13">
        <v>0</v>
      </c>
      <c r="F57" s="30">
        <v>0</v>
      </c>
      <c r="G57" s="13">
        <v>0</v>
      </c>
      <c r="H57" s="30">
        <v>0</v>
      </c>
      <c r="I57" s="13">
        <v>0</v>
      </c>
      <c r="J57" s="30">
        <v>0</v>
      </c>
      <c r="K57" s="13">
        <v>0</v>
      </c>
      <c r="L57" s="30">
        <v>0</v>
      </c>
      <c r="M57" s="14"/>
      <c r="N57" s="13">
        <f t="shared" si="3"/>
        <v>0</v>
      </c>
      <c r="O57" s="30">
        <f t="shared" si="1"/>
        <v>0</v>
      </c>
      <c r="P57" s="15"/>
      <c r="Q57" s="21">
        <f t="shared" si="4"/>
        <v>0</v>
      </c>
      <c r="R57" s="21">
        <f>SUM(Q57:Q62)</f>
        <v>0</v>
      </c>
      <c r="T57" s="28">
        <f t="shared" si="2"/>
        <v>0</v>
      </c>
      <c r="U57" s="28"/>
      <c r="V57" s="36"/>
      <c r="W57" s="47" t="s">
        <v>90</v>
      </c>
      <c r="X57" s="47"/>
      <c r="Y57" s="47"/>
      <c r="Z57" s="47"/>
      <c r="AA57" s="47"/>
      <c r="AB57" s="47"/>
      <c r="AC57" s="47"/>
      <c r="AD57" s="47"/>
    </row>
    <row r="58" spans="1:30" ht="15.6" thickTop="1" thickBot="1" x14ac:dyDescent="0.35">
      <c r="A58" s="1" t="s">
        <v>91</v>
      </c>
      <c r="C58" s="16">
        <v>0</v>
      </c>
      <c r="D58" s="31">
        <v>0</v>
      </c>
      <c r="E58" s="16">
        <v>0</v>
      </c>
      <c r="F58" s="31">
        <v>0</v>
      </c>
      <c r="G58" s="16">
        <v>0</v>
      </c>
      <c r="H58" s="31">
        <v>0</v>
      </c>
      <c r="I58" s="16">
        <v>0</v>
      </c>
      <c r="J58" s="31">
        <v>0</v>
      </c>
      <c r="K58" s="16">
        <v>0</v>
      </c>
      <c r="L58" s="31">
        <v>0</v>
      </c>
      <c r="M58" s="14"/>
      <c r="N58" s="16">
        <f t="shared" si="3"/>
        <v>0</v>
      </c>
      <c r="O58" s="31">
        <f t="shared" si="1"/>
        <v>0</v>
      </c>
      <c r="P58" s="15"/>
      <c r="Q58" s="21">
        <f t="shared" si="4"/>
        <v>0</v>
      </c>
      <c r="R58" s="14"/>
      <c r="T58" s="28">
        <f t="shared" si="2"/>
        <v>0</v>
      </c>
      <c r="U58" s="14"/>
      <c r="V58" s="14"/>
      <c r="W58" s="47" t="s">
        <v>91</v>
      </c>
      <c r="X58" s="47"/>
      <c r="Y58" s="47"/>
      <c r="Z58" s="47"/>
      <c r="AA58" s="47"/>
      <c r="AB58" s="47"/>
      <c r="AC58" s="47"/>
      <c r="AD58" s="47"/>
    </row>
    <row r="59" spans="1:30" ht="15.6" thickTop="1" thickBot="1" x14ac:dyDescent="0.35">
      <c r="A59" s="1" t="s">
        <v>11</v>
      </c>
      <c r="C59" s="16">
        <v>0</v>
      </c>
      <c r="D59" s="31">
        <v>0</v>
      </c>
      <c r="E59" s="16">
        <v>0</v>
      </c>
      <c r="F59" s="31">
        <v>0</v>
      </c>
      <c r="G59" s="16">
        <v>0</v>
      </c>
      <c r="H59" s="31">
        <v>0</v>
      </c>
      <c r="I59" s="16">
        <v>0</v>
      </c>
      <c r="J59" s="31">
        <v>0</v>
      </c>
      <c r="K59" s="16">
        <v>0</v>
      </c>
      <c r="L59" s="31">
        <v>0</v>
      </c>
      <c r="M59" s="14"/>
      <c r="N59" s="16">
        <f t="shared" si="3"/>
        <v>0</v>
      </c>
      <c r="O59" s="31">
        <f t="shared" si="1"/>
        <v>0</v>
      </c>
      <c r="P59" s="15"/>
      <c r="Q59" s="21">
        <f t="shared" si="4"/>
        <v>0</v>
      </c>
      <c r="R59" s="14"/>
      <c r="T59" s="28">
        <f t="shared" si="2"/>
        <v>0</v>
      </c>
      <c r="U59" s="14"/>
      <c r="V59" s="14"/>
      <c r="W59" s="47" t="s">
        <v>11</v>
      </c>
      <c r="X59" s="47"/>
      <c r="Y59" s="47"/>
      <c r="Z59" s="47"/>
      <c r="AA59" s="47"/>
      <c r="AB59" s="47"/>
      <c r="AC59" s="47"/>
      <c r="AD59" s="47"/>
    </row>
    <row r="60" spans="1:30" ht="15.6" thickTop="1" thickBot="1" x14ac:dyDescent="0.35">
      <c r="A60" s="1" t="s">
        <v>92</v>
      </c>
      <c r="C60" s="16">
        <v>0</v>
      </c>
      <c r="D60" s="31">
        <v>0</v>
      </c>
      <c r="E60" s="16">
        <v>0</v>
      </c>
      <c r="F60" s="31">
        <v>0</v>
      </c>
      <c r="G60" s="16">
        <v>0</v>
      </c>
      <c r="H60" s="31">
        <v>0</v>
      </c>
      <c r="I60" s="16">
        <v>0</v>
      </c>
      <c r="J60" s="31">
        <v>0</v>
      </c>
      <c r="K60" s="16">
        <v>0</v>
      </c>
      <c r="L60" s="31">
        <v>0</v>
      </c>
      <c r="M60" s="14"/>
      <c r="N60" s="16">
        <f t="shared" si="3"/>
        <v>0</v>
      </c>
      <c r="O60" s="31">
        <f t="shared" si="1"/>
        <v>0</v>
      </c>
      <c r="P60" s="15"/>
      <c r="Q60" s="21">
        <f t="shared" si="4"/>
        <v>0</v>
      </c>
      <c r="R60" s="14"/>
      <c r="T60" s="28">
        <f t="shared" si="2"/>
        <v>0</v>
      </c>
      <c r="U60" s="14"/>
      <c r="V60" s="14"/>
      <c r="W60" s="47" t="s">
        <v>92</v>
      </c>
      <c r="X60" s="47"/>
      <c r="Y60" s="47"/>
      <c r="Z60" s="47"/>
      <c r="AA60" s="47"/>
      <c r="AB60" s="47"/>
      <c r="AC60" s="47"/>
      <c r="AD60" s="47"/>
    </row>
    <row r="61" spans="1:30" ht="15.6" thickTop="1" thickBot="1" x14ac:dyDescent="0.35">
      <c r="A61" s="1" t="s">
        <v>93</v>
      </c>
      <c r="C61" s="16">
        <v>0</v>
      </c>
      <c r="D61" s="31">
        <v>0</v>
      </c>
      <c r="E61" s="16">
        <v>0</v>
      </c>
      <c r="F61" s="31">
        <v>0</v>
      </c>
      <c r="G61" s="16">
        <v>0</v>
      </c>
      <c r="H61" s="31">
        <v>0</v>
      </c>
      <c r="I61" s="16">
        <v>0</v>
      </c>
      <c r="J61" s="31">
        <v>0</v>
      </c>
      <c r="K61" s="16">
        <v>0</v>
      </c>
      <c r="L61" s="31">
        <v>0</v>
      </c>
      <c r="M61" s="14"/>
      <c r="N61" s="16">
        <f t="shared" si="3"/>
        <v>0</v>
      </c>
      <c r="O61" s="31">
        <f t="shared" si="1"/>
        <v>0</v>
      </c>
      <c r="P61" s="15"/>
      <c r="Q61" s="21">
        <f t="shared" si="4"/>
        <v>0</v>
      </c>
      <c r="R61" s="14"/>
      <c r="T61" s="28">
        <f t="shared" si="2"/>
        <v>0</v>
      </c>
      <c r="U61" s="14"/>
      <c r="V61" s="14"/>
      <c r="W61" s="47" t="s">
        <v>93</v>
      </c>
      <c r="X61" s="47"/>
      <c r="Y61" s="47"/>
      <c r="Z61" s="47"/>
      <c r="AA61" s="47"/>
      <c r="AB61" s="47"/>
      <c r="AC61" s="47"/>
      <c r="AD61" s="47"/>
    </row>
    <row r="62" spans="1:30" ht="15.6" thickTop="1" thickBot="1" x14ac:dyDescent="0.35">
      <c r="A62" s="6" t="s">
        <v>12</v>
      </c>
      <c r="B62" s="5"/>
      <c r="C62" s="10">
        <v>0</v>
      </c>
      <c r="D62" s="29">
        <v>0</v>
      </c>
      <c r="E62" s="10">
        <v>0</v>
      </c>
      <c r="F62" s="29">
        <v>0</v>
      </c>
      <c r="G62" s="10">
        <v>0</v>
      </c>
      <c r="H62" s="29">
        <v>0</v>
      </c>
      <c r="I62" s="10">
        <v>0</v>
      </c>
      <c r="J62" s="29">
        <v>0</v>
      </c>
      <c r="K62" s="10">
        <v>0</v>
      </c>
      <c r="L62" s="29">
        <v>0</v>
      </c>
      <c r="M62" s="11"/>
      <c r="N62" s="10">
        <f t="shared" si="3"/>
        <v>0</v>
      </c>
      <c r="O62" s="29">
        <f t="shared" si="1"/>
        <v>0</v>
      </c>
      <c r="P62" s="12"/>
      <c r="Q62" s="21">
        <f t="shared" si="4"/>
        <v>0</v>
      </c>
      <c r="R62" s="11"/>
      <c r="T62" s="28">
        <f t="shared" si="2"/>
        <v>0</v>
      </c>
      <c r="U62" s="11"/>
      <c r="V62" s="43"/>
      <c r="W62" s="53" t="s">
        <v>12</v>
      </c>
      <c r="X62" s="47"/>
      <c r="Y62" s="47"/>
      <c r="Z62" s="47"/>
      <c r="AA62" s="47"/>
      <c r="AB62" s="47"/>
      <c r="AC62" s="47"/>
      <c r="AD62" s="47"/>
    </row>
    <row r="63" spans="1:30" ht="15.6" thickTop="1" thickBot="1" x14ac:dyDescent="0.35">
      <c r="A63" s="25" t="s">
        <v>50</v>
      </c>
      <c r="B63" t="s">
        <v>500</v>
      </c>
      <c r="C63" s="13">
        <v>3</v>
      </c>
      <c r="D63" s="30">
        <v>0</v>
      </c>
      <c r="E63" s="13">
        <v>0</v>
      </c>
      <c r="F63" s="30">
        <v>1</v>
      </c>
      <c r="G63" s="13">
        <v>0</v>
      </c>
      <c r="H63" s="30">
        <v>2</v>
      </c>
      <c r="I63" s="13">
        <v>8</v>
      </c>
      <c r="J63" s="30">
        <v>2</v>
      </c>
      <c r="K63" s="13">
        <v>2</v>
      </c>
      <c r="L63" s="30">
        <v>1</v>
      </c>
      <c r="M63" s="14"/>
      <c r="N63" s="13">
        <f t="shared" si="3"/>
        <v>13</v>
      </c>
      <c r="O63" s="30">
        <f t="shared" si="1"/>
        <v>6</v>
      </c>
      <c r="P63" s="15"/>
      <c r="Q63" s="21">
        <f t="shared" si="4"/>
        <v>19</v>
      </c>
      <c r="R63" s="21">
        <f>SUM(Q63:Q65)</f>
        <v>55</v>
      </c>
      <c r="T63" s="28">
        <f t="shared" si="2"/>
        <v>1.9E-2</v>
      </c>
      <c r="U63" s="28">
        <f>R63/$Q$233</f>
        <v>5.5E-2</v>
      </c>
      <c r="V63" s="36"/>
      <c r="W63" s="25" t="s">
        <v>50</v>
      </c>
      <c r="X63" s="52">
        <f t="shared" ref="X63:X65" si="11">$Y$3+$X$8*$Y$6</f>
        <v>3.5260741589839637E-3</v>
      </c>
      <c r="Y63" s="45">
        <f t="shared" ref="Y63:Y65" si="12">T63</f>
        <v>1.9E-2</v>
      </c>
      <c r="Z63" s="52">
        <f t="shared" ref="Z63:Z65" si="13">$Y$3+$Z$8*$Y$6</f>
        <v>2.7243156610246809E-2</v>
      </c>
      <c r="AA63" s="47"/>
      <c r="AB63" s="52">
        <f>$AC$3+$AB$8*$AC$6</f>
        <v>3.6501569457634969E-2</v>
      </c>
      <c r="AC63" s="45">
        <f>U63</f>
        <v>5.5E-2</v>
      </c>
      <c r="AD63" s="52">
        <f>$AC$3+$AD$8*$AC$6</f>
        <v>8.1145489365894441E-2</v>
      </c>
    </row>
    <row r="64" spans="1:30" ht="15.6" thickTop="1" thickBot="1" x14ac:dyDescent="0.35">
      <c r="A64" s="25" t="s">
        <v>13</v>
      </c>
      <c r="B64" t="s">
        <v>500</v>
      </c>
      <c r="C64" s="16">
        <v>2</v>
      </c>
      <c r="D64" s="31">
        <v>1</v>
      </c>
      <c r="E64" s="16">
        <v>0</v>
      </c>
      <c r="F64" s="31">
        <v>4</v>
      </c>
      <c r="G64" s="16">
        <v>3</v>
      </c>
      <c r="H64" s="31">
        <v>1</v>
      </c>
      <c r="I64" s="16">
        <v>0</v>
      </c>
      <c r="J64" s="31">
        <v>3</v>
      </c>
      <c r="K64" s="16">
        <v>2</v>
      </c>
      <c r="L64" s="31">
        <v>1</v>
      </c>
      <c r="M64" s="14"/>
      <c r="N64" s="16">
        <f t="shared" si="3"/>
        <v>7</v>
      </c>
      <c r="O64" s="31">
        <f t="shared" si="1"/>
        <v>10</v>
      </c>
      <c r="P64" s="15"/>
      <c r="Q64" s="21">
        <f t="shared" si="4"/>
        <v>17</v>
      </c>
      <c r="R64" s="14"/>
      <c r="T64" s="28">
        <f t="shared" si="2"/>
        <v>1.7000000000000001E-2</v>
      </c>
      <c r="U64" s="14"/>
      <c r="V64" s="14"/>
      <c r="W64" s="25" t="s">
        <v>13</v>
      </c>
      <c r="X64" s="52">
        <f t="shared" si="11"/>
        <v>3.5260741589839637E-3</v>
      </c>
      <c r="Y64" s="45">
        <f t="shared" si="12"/>
        <v>1.7000000000000001E-2</v>
      </c>
      <c r="Z64" s="52">
        <f t="shared" si="13"/>
        <v>2.7243156610246809E-2</v>
      </c>
      <c r="AA64" s="47"/>
      <c r="AB64" s="47"/>
      <c r="AC64" s="47"/>
      <c r="AD64" s="47"/>
    </row>
    <row r="65" spans="1:30" ht="15.6" thickTop="1" thickBot="1" x14ac:dyDescent="0.35">
      <c r="A65" s="26" t="s">
        <v>14</v>
      </c>
      <c r="B65" s="5" t="s">
        <v>500</v>
      </c>
      <c r="C65" s="10">
        <v>0</v>
      </c>
      <c r="D65" s="29">
        <v>1</v>
      </c>
      <c r="E65" s="10">
        <v>1</v>
      </c>
      <c r="F65" s="29">
        <v>0</v>
      </c>
      <c r="G65" s="10">
        <v>3</v>
      </c>
      <c r="H65" s="29">
        <v>2</v>
      </c>
      <c r="I65" s="10">
        <v>5</v>
      </c>
      <c r="J65" s="29">
        <v>2</v>
      </c>
      <c r="K65" s="10">
        <v>1</v>
      </c>
      <c r="L65" s="29">
        <v>4</v>
      </c>
      <c r="M65" s="11"/>
      <c r="N65" s="10">
        <f t="shared" si="3"/>
        <v>10</v>
      </c>
      <c r="O65" s="29">
        <f t="shared" si="1"/>
        <v>9</v>
      </c>
      <c r="P65" s="12"/>
      <c r="Q65" s="21">
        <f t="shared" si="4"/>
        <v>19</v>
      </c>
      <c r="T65" s="28">
        <f t="shared" si="2"/>
        <v>1.9E-2</v>
      </c>
      <c r="W65" s="26" t="s">
        <v>14</v>
      </c>
      <c r="X65" s="52">
        <f t="shared" si="11"/>
        <v>3.5260741589839637E-3</v>
      </c>
      <c r="Y65" s="45">
        <f t="shared" si="12"/>
        <v>1.9E-2</v>
      </c>
      <c r="Z65" s="52">
        <f t="shared" si="13"/>
        <v>2.7243156610246809E-2</v>
      </c>
      <c r="AA65" s="47"/>
      <c r="AB65" s="47"/>
      <c r="AC65" s="47"/>
      <c r="AD65" s="47"/>
    </row>
    <row r="66" spans="1:30" ht="15.6" thickTop="1" thickBot="1" x14ac:dyDescent="0.35">
      <c r="A66" s="7" t="s">
        <v>235</v>
      </c>
      <c r="B66" s="8"/>
      <c r="C66" s="17">
        <v>0</v>
      </c>
      <c r="D66" s="32">
        <v>0</v>
      </c>
      <c r="E66" s="17">
        <v>0</v>
      </c>
      <c r="F66" s="32">
        <v>0</v>
      </c>
      <c r="G66" s="17">
        <v>0</v>
      </c>
      <c r="H66" s="32">
        <v>0</v>
      </c>
      <c r="I66" s="17">
        <v>0</v>
      </c>
      <c r="J66" s="32">
        <v>0</v>
      </c>
      <c r="K66" s="17">
        <v>0</v>
      </c>
      <c r="L66" s="32">
        <v>0</v>
      </c>
      <c r="M66" s="18"/>
      <c r="N66" s="17">
        <f t="shared" si="3"/>
        <v>0</v>
      </c>
      <c r="O66" s="32">
        <f t="shared" si="1"/>
        <v>0</v>
      </c>
      <c r="P66" s="19"/>
      <c r="Q66" s="21">
        <f t="shared" si="4"/>
        <v>0</v>
      </c>
      <c r="T66" s="28">
        <f t="shared" si="2"/>
        <v>0</v>
      </c>
      <c r="W66" s="7" t="s">
        <v>235</v>
      </c>
      <c r="X66" s="47"/>
      <c r="Y66" s="47"/>
      <c r="Z66" s="47"/>
      <c r="AA66" s="47"/>
      <c r="AB66" s="47"/>
      <c r="AC66" s="47"/>
      <c r="AD66" s="47"/>
    </row>
    <row r="67" spans="1:30" ht="15.6" thickTop="1" thickBot="1" x14ac:dyDescent="0.35">
      <c r="A67" s="25" t="s">
        <v>51</v>
      </c>
      <c r="B67" s="9" t="s">
        <v>500</v>
      </c>
      <c r="C67" s="13">
        <v>2</v>
      </c>
      <c r="D67" s="30">
        <v>1</v>
      </c>
      <c r="E67" s="13">
        <v>1</v>
      </c>
      <c r="F67" s="30">
        <v>4</v>
      </c>
      <c r="G67" s="13">
        <v>0</v>
      </c>
      <c r="H67" s="30">
        <v>2</v>
      </c>
      <c r="I67" s="13">
        <v>2</v>
      </c>
      <c r="J67" s="30">
        <v>2</v>
      </c>
      <c r="K67" s="13">
        <v>2</v>
      </c>
      <c r="L67" s="30">
        <v>3</v>
      </c>
      <c r="M67" s="14"/>
      <c r="N67" s="13">
        <f t="shared" si="3"/>
        <v>7</v>
      </c>
      <c r="O67" s="30">
        <f t="shared" si="1"/>
        <v>12</v>
      </c>
      <c r="P67" s="15"/>
      <c r="Q67" s="21">
        <f t="shared" si="4"/>
        <v>19</v>
      </c>
      <c r="R67" s="21">
        <f>SUM(Q67:Q69)</f>
        <v>57</v>
      </c>
      <c r="T67" s="28">
        <f t="shared" si="2"/>
        <v>1.9E-2</v>
      </c>
      <c r="U67" s="28">
        <f>R67/$Q$233</f>
        <v>5.7000000000000002E-2</v>
      </c>
      <c r="V67" s="36"/>
      <c r="W67" s="25" t="s">
        <v>51</v>
      </c>
      <c r="X67" s="52">
        <f t="shared" ref="X67:X69" si="14">$Y$3+$X$8*$Y$6</f>
        <v>3.5260741589839637E-3</v>
      </c>
      <c r="Y67" s="45">
        <f t="shared" ref="Y67:Y69" si="15">T67</f>
        <v>1.9E-2</v>
      </c>
      <c r="Z67" s="52">
        <f t="shared" ref="Z67:Z69" si="16">$Y$3+$Z$8*$Y$6</f>
        <v>2.7243156610246809E-2</v>
      </c>
      <c r="AA67" s="47"/>
      <c r="AB67" s="52">
        <f>$AC$3+$AB$8*$AC$6</f>
        <v>3.6501569457634969E-2</v>
      </c>
      <c r="AC67" s="45">
        <f>U67</f>
        <v>5.7000000000000002E-2</v>
      </c>
      <c r="AD67" s="52">
        <f>$AC$3+$AD$8*$AC$6</f>
        <v>8.1145489365894441E-2</v>
      </c>
    </row>
    <row r="68" spans="1:30" ht="15.6" thickTop="1" thickBot="1" x14ac:dyDescent="0.35">
      <c r="A68" s="25" t="s">
        <v>94</v>
      </c>
      <c r="B68" s="9" t="s">
        <v>500</v>
      </c>
      <c r="C68" s="16">
        <v>0</v>
      </c>
      <c r="D68" s="31">
        <v>0</v>
      </c>
      <c r="E68" s="16">
        <v>0</v>
      </c>
      <c r="F68" s="31">
        <v>1</v>
      </c>
      <c r="G68" s="16">
        <v>2</v>
      </c>
      <c r="H68" s="31">
        <v>5</v>
      </c>
      <c r="I68" s="16">
        <v>2</v>
      </c>
      <c r="J68" s="31">
        <v>3</v>
      </c>
      <c r="K68" s="16">
        <v>1</v>
      </c>
      <c r="L68" s="31">
        <v>0</v>
      </c>
      <c r="M68" s="14"/>
      <c r="N68" s="16">
        <f t="shared" si="3"/>
        <v>5</v>
      </c>
      <c r="O68" s="31">
        <f t="shared" si="1"/>
        <v>9</v>
      </c>
      <c r="P68" s="15"/>
      <c r="Q68" s="21">
        <f t="shared" si="4"/>
        <v>14</v>
      </c>
      <c r="R68" s="14"/>
      <c r="T68" s="28">
        <f t="shared" si="2"/>
        <v>1.4E-2</v>
      </c>
      <c r="U68" s="14"/>
      <c r="V68" s="14"/>
      <c r="W68" s="25" t="s">
        <v>94</v>
      </c>
      <c r="X68" s="52">
        <f t="shared" si="14"/>
        <v>3.5260741589839637E-3</v>
      </c>
      <c r="Y68" s="45">
        <f t="shared" si="15"/>
        <v>1.4E-2</v>
      </c>
      <c r="Z68" s="52">
        <f t="shared" si="16"/>
        <v>2.7243156610246809E-2</v>
      </c>
      <c r="AA68" s="47"/>
      <c r="AB68" s="47"/>
      <c r="AC68" s="47"/>
      <c r="AD68" s="47"/>
    </row>
    <row r="69" spans="1:30" ht="15.6" thickTop="1" thickBot="1" x14ac:dyDescent="0.35">
      <c r="A69" s="26" t="s">
        <v>95</v>
      </c>
      <c r="B69" s="5" t="s">
        <v>500</v>
      </c>
      <c r="C69" s="10">
        <v>3</v>
      </c>
      <c r="D69" s="29">
        <v>2</v>
      </c>
      <c r="E69" s="10">
        <v>0</v>
      </c>
      <c r="F69" s="29">
        <v>0</v>
      </c>
      <c r="G69" s="10">
        <v>2</v>
      </c>
      <c r="H69" s="29">
        <v>3</v>
      </c>
      <c r="I69" s="10">
        <v>3</v>
      </c>
      <c r="J69" s="29">
        <v>6</v>
      </c>
      <c r="K69" s="10">
        <v>3</v>
      </c>
      <c r="L69" s="29">
        <v>2</v>
      </c>
      <c r="M69" s="11"/>
      <c r="N69" s="10">
        <f t="shared" si="3"/>
        <v>11</v>
      </c>
      <c r="O69" s="29">
        <f t="shared" si="1"/>
        <v>13</v>
      </c>
      <c r="P69" s="12"/>
      <c r="Q69" s="21">
        <f t="shared" si="4"/>
        <v>24</v>
      </c>
      <c r="T69" s="28">
        <f t="shared" si="2"/>
        <v>2.4E-2</v>
      </c>
      <c r="W69" s="26" t="s">
        <v>95</v>
      </c>
      <c r="X69" s="52">
        <f t="shared" si="14"/>
        <v>3.5260741589839637E-3</v>
      </c>
      <c r="Y69" s="45">
        <f t="shared" si="15"/>
        <v>2.4E-2</v>
      </c>
      <c r="Z69" s="52">
        <f t="shared" si="16"/>
        <v>2.7243156610246809E-2</v>
      </c>
      <c r="AA69" s="47"/>
      <c r="AB69" s="47"/>
      <c r="AC69" s="47"/>
      <c r="AD69" s="47"/>
    </row>
    <row r="70" spans="1:30" ht="15.6" thickTop="1" thickBot="1" x14ac:dyDescent="0.35">
      <c r="A70" s="7" t="s">
        <v>216</v>
      </c>
      <c r="B70" s="8"/>
      <c r="C70" s="17">
        <v>0</v>
      </c>
      <c r="D70" s="32">
        <v>0</v>
      </c>
      <c r="E70" s="17">
        <v>0</v>
      </c>
      <c r="F70" s="32">
        <v>0</v>
      </c>
      <c r="G70" s="17">
        <v>0</v>
      </c>
      <c r="H70" s="32">
        <v>0</v>
      </c>
      <c r="I70" s="17">
        <v>0</v>
      </c>
      <c r="J70" s="32">
        <v>0</v>
      </c>
      <c r="K70" s="17">
        <v>0</v>
      </c>
      <c r="L70" s="32">
        <v>0</v>
      </c>
      <c r="M70" s="18"/>
      <c r="N70" s="17">
        <f t="shared" si="3"/>
        <v>0</v>
      </c>
      <c r="O70" s="32">
        <f t="shared" si="1"/>
        <v>0</v>
      </c>
      <c r="P70" s="19"/>
      <c r="Q70" s="21">
        <f t="shared" si="4"/>
        <v>0</v>
      </c>
      <c r="T70" s="28">
        <f t="shared" si="2"/>
        <v>0</v>
      </c>
      <c r="W70" s="7" t="s">
        <v>216</v>
      </c>
      <c r="X70" s="47"/>
      <c r="Y70" s="47"/>
      <c r="Z70" s="47"/>
      <c r="AA70" s="47"/>
      <c r="AB70" s="47"/>
      <c r="AD70" s="47"/>
    </row>
    <row r="71" spans="1:30" ht="15.6" thickTop="1" thickBot="1" x14ac:dyDescent="0.35">
      <c r="A71" s="1" t="s">
        <v>221</v>
      </c>
      <c r="C71" s="13">
        <v>0</v>
      </c>
      <c r="D71" s="30">
        <v>0</v>
      </c>
      <c r="E71" s="13">
        <v>0</v>
      </c>
      <c r="F71" s="30">
        <v>0</v>
      </c>
      <c r="G71" s="13">
        <v>0</v>
      </c>
      <c r="H71" s="30">
        <v>0</v>
      </c>
      <c r="I71" s="13">
        <v>0</v>
      </c>
      <c r="J71" s="30">
        <v>0</v>
      </c>
      <c r="K71" s="13">
        <v>0</v>
      </c>
      <c r="L71" s="30">
        <v>0</v>
      </c>
      <c r="M71" s="14"/>
      <c r="N71" s="13">
        <f t="shared" si="3"/>
        <v>0</v>
      </c>
      <c r="O71" s="30">
        <f t="shared" si="1"/>
        <v>0</v>
      </c>
      <c r="P71" s="15"/>
      <c r="Q71" s="21">
        <f t="shared" si="4"/>
        <v>0</v>
      </c>
      <c r="R71" s="21">
        <f>SUM(Q71:Q76)</f>
        <v>0</v>
      </c>
      <c r="T71" s="28">
        <f t="shared" si="2"/>
        <v>0</v>
      </c>
      <c r="U71" s="28"/>
      <c r="V71" s="36"/>
      <c r="W71" s="47" t="s">
        <v>221</v>
      </c>
      <c r="X71" s="47"/>
      <c r="Y71" s="47"/>
      <c r="Z71" s="47"/>
      <c r="AA71" s="47"/>
      <c r="AB71" s="47"/>
      <c r="AC71" s="47"/>
      <c r="AD71" s="47"/>
    </row>
    <row r="72" spans="1:30" ht="15.6" thickTop="1" thickBot="1" x14ac:dyDescent="0.35">
      <c r="A72" s="1" t="s">
        <v>465</v>
      </c>
      <c r="C72" s="13">
        <v>0</v>
      </c>
      <c r="D72" s="30">
        <v>0</v>
      </c>
      <c r="E72" s="13">
        <v>0</v>
      </c>
      <c r="F72" s="30">
        <v>0</v>
      </c>
      <c r="G72" s="13">
        <v>0</v>
      </c>
      <c r="H72" s="30">
        <v>0</v>
      </c>
      <c r="I72" s="13">
        <v>0</v>
      </c>
      <c r="J72" s="30">
        <v>0</v>
      </c>
      <c r="K72" s="13">
        <v>0</v>
      </c>
      <c r="L72" s="30">
        <v>0</v>
      </c>
      <c r="M72" s="14"/>
      <c r="N72" s="13">
        <f t="shared" si="3"/>
        <v>0</v>
      </c>
      <c r="O72" s="30">
        <f t="shared" si="1"/>
        <v>0</v>
      </c>
      <c r="P72" s="15"/>
      <c r="Q72" s="21">
        <f t="shared" si="4"/>
        <v>0</v>
      </c>
      <c r="R72" s="22"/>
      <c r="T72" s="28">
        <f t="shared" si="2"/>
        <v>0</v>
      </c>
      <c r="U72" s="36"/>
      <c r="V72" s="36"/>
      <c r="W72" s="47" t="s">
        <v>465</v>
      </c>
      <c r="X72" s="47"/>
      <c r="Y72" s="47"/>
      <c r="Z72" s="47"/>
      <c r="AA72" s="47"/>
      <c r="AB72" s="47"/>
      <c r="AC72" s="47"/>
      <c r="AD72" s="47"/>
    </row>
    <row r="73" spans="1:30" ht="15.6" thickTop="1" thickBot="1" x14ac:dyDescent="0.35">
      <c r="A73" s="1" t="s">
        <v>222</v>
      </c>
      <c r="C73" s="16">
        <v>0</v>
      </c>
      <c r="D73" s="31">
        <v>0</v>
      </c>
      <c r="E73" s="16">
        <v>0</v>
      </c>
      <c r="F73" s="31">
        <v>0</v>
      </c>
      <c r="G73" s="16">
        <v>0</v>
      </c>
      <c r="H73" s="31">
        <v>0</v>
      </c>
      <c r="I73" s="16">
        <v>0</v>
      </c>
      <c r="J73" s="31">
        <v>0</v>
      </c>
      <c r="K73" s="16">
        <v>0</v>
      </c>
      <c r="L73" s="31">
        <v>0</v>
      </c>
      <c r="M73" s="14"/>
      <c r="N73" s="16">
        <f t="shared" si="3"/>
        <v>0</v>
      </c>
      <c r="O73" s="31">
        <f t="shared" si="1"/>
        <v>0</v>
      </c>
      <c r="P73" s="15"/>
      <c r="Q73" s="21">
        <f t="shared" si="4"/>
        <v>0</v>
      </c>
      <c r="R73" s="14"/>
      <c r="T73" s="28">
        <f t="shared" si="2"/>
        <v>0</v>
      </c>
      <c r="U73" s="14"/>
      <c r="V73" s="14"/>
      <c r="W73" s="47" t="s">
        <v>222</v>
      </c>
      <c r="X73" s="47"/>
      <c r="Y73" s="47"/>
      <c r="Z73" s="47"/>
      <c r="AA73" s="47"/>
      <c r="AB73" s="47"/>
      <c r="AC73" s="47"/>
      <c r="AD73" s="47"/>
    </row>
    <row r="74" spans="1:30" ht="15.6" thickTop="1" thickBot="1" x14ac:dyDescent="0.35">
      <c r="A74" s="1" t="s">
        <v>223</v>
      </c>
      <c r="C74" s="16">
        <v>0</v>
      </c>
      <c r="D74" s="31">
        <v>0</v>
      </c>
      <c r="E74" s="16">
        <v>0</v>
      </c>
      <c r="F74" s="31">
        <v>0</v>
      </c>
      <c r="G74" s="16">
        <v>0</v>
      </c>
      <c r="H74" s="31">
        <v>0</v>
      </c>
      <c r="I74" s="16">
        <v>0</v>
      </c>
      <c r="J74" s="31">
        <v>0</v>
      </c>
      <c r="K74" s="16">
        <v>0</v>
      </c>
      <c r="L74" s="31">
        <v>0</v>
      </c>
      <c r="M74" s="14"/>
      <c r="N74" s="16">
        <f t="shared" si="3"/>
        <v>0</v>
      </c>
      <c r="O74" s="31">
        <f t="shared" si="3"/>
        <v>0</v>
      </c>
      <c r="P74" s="15"/>
      <c r="Q74" s="21">
        <f t="shared" si="4"/>
        <v>0</v>
      </c>
      <c r="R74" s="14"/>
      <c r="T74" s="28">
        <f t="shared" si="2"/>
        <v>0</v>
      </c>
      <c r="U74" s="14"/>
      <c r="V74" s="14"/>
      <c r="W74" s="47" t="s">
        <v>223</v>
      </c>
      <c r="X74" s="47"/>
      <c r="Y74" s="47"/>
      <c r="Z74" s="47"/>
      <c r="AA74" s="47"/>
      <c r="AB74" s="47"/>
      <c r="AC74" s="47"/>
      <c r="AD74" s="47"/>
    </row>
    <row r="75" spans="1:30" ht="15.6" thickTop="1" thickBot="1" x14ac:dyDescent="0.35">
      <c r="A75" s="1" t="s">
        <v>224</v>
      </c>
      <c r="C75" s="16">
        <v>0</v>
      </c>
      <c r="D75" s="31">
        <v>0</v>
      </c>
      <c r="E75" s="16">
        <v>0</v>
      </c>
      <c r="F75" s="31">
        <v>0</v>
      </c>
      <c r="G75" s="16">
        <v>0</v>
      </c>
      <c r="H75" s="31">
        <v>0</v>
      </c>
      <c r="I75" s="16">
        <v>0</v>
      </c>
      <c r="J75" s="31">
        <v>0</v>
      </c>
      <c r="K75" s="16">
        <v>0</v>
      </c>
      <c r="L75" s="31">
        <v>0</v>
      </c>
      <c r="M75" s="14"/>
      <c r="N75" s="16">
        <f t="shared" ref="N75:O138" si="17">SUM(C75,E75,G75,I75,K75)</f>
        <v>0</v>
      </c>
      <c r="O75" s="31">
        <f t="shared" si="17"/>
        <v>0</v>
      </c>
      <c r="P75" s="15"/>
      <c r="Q75" s="21">
        <f t="shared" ref="Q75:Q138" si="18">SUM(N75,O75)</f>
        <v>0</v>
      </c>
      <c r="R75" s="14"/>
      <c r="T75" s="28">
        <f t="shared" ref="T75:T138" si="19">Q75/$Q$233</f>
        <v>0</v>
      </c>
      <c r="U75" s="14"/>
      <c r="V75" s="14"/>
      <c r="W75" s="47" t="s">
        <v>224</v>
      </c>
      <c r="X75" s="47"/>
      <c r="Y75" s="47"/>
      <c r="Z75" s="47"/>
      <c r="AA75" s="47"/>
      <c r="AB75" s="47"/>
      <c r="AC75" s="47"/>
      <c r="AD75" s="47"/>
    </row>
    <row r="76" spans="1:30" ht="15.6" thickTop="1" thickBot="1" x14ac:dyDescent="0.35">
      <c r="A76" s="6" t="s">
        <v>225</v>
      </c>
      <c r="B76" s="5"/>
      <c r="C76" s="10">
        <v>0</v>
      </c>
      <c r="D76" s="29">
        <v>0</v>
      </c>
      <c r="E76" s="10">
        <v>0</v>
      </c>
      <c r="F76" s="29">
        <v>0</v>
      </c>
      <c r="G76" s="10">
        <v>0</v>
      </c>
      <c r="H76" s="29">
        <v>0</v>
      </c>
      <c r="I76" s="10">
        <v>0</v>
      </c>
      <c r="J76" s="29">
        <v>0</v>
      </c>
      <c r="K76" s="10">
        <v>0</v>
      </c>
      <c r="L76" s="29">
        <v>0</v>
      </c>
      <c r="M76" s="11"/>
      <c r="N76" s="10">
        <f t="shared" si="17"/>
        <v>0</v>
      </c>
      <c r="O76" s="29">
        <f t="shared" si="17"/>
        <v>0</v>
      </c>
      <c r="P76" s="12"/>
      <c r="Q76" s="21">
        <f t="shared" si="18"/>
        <v>0</v>
      </c>
      <c r="T76" s="28">
        <f t="shared" si="19"/>
        <v>0</v>
      </c>
      <c r="W76" s="53" t="s">
        <v>225</v>
      </c>
      <c r="X76" s="47"/>
      <c r="Y76" s="47"/>
      <c r="Z76" s="47"/>
      <c r="AA76" s="47"/>
      <c r="AB76" s="47"/>
      <c r="AC76" s="47"/>
      <c r="AD76" s="47"/>
    </row>
    <row r="77" spans="1:30" ht="15.6" thickTop="1" thickBot="1" x14ac:dyDescent="0.35">
      <c r="A77" s="7" t="s">
        <v>240</v>
      </c>
      <c r="B77" s="8"/>
      <c r="C77" s="17">
        <v>0</v>
      </c>
      <c r="D77" s="32">
        <v>0</v>
      </c>
      <c r="E77" s="17">
        <v>0</v>
      </c>
      <c r="F77" s="32">
        <v>0</v>
      </c>
      <c r="G77" s="17">
        <v>0</v>
      </c>
      <c r="H77" s="32">
        <v>0</v>
      </c>
      <c r="I77" s="17">
        <v>0</v>
      </c>
      <c r="J77" s="32">
        <v>0</v>
      </c>
      <c r="K77" s="17">
        <v>0</v>
      </c>
      <c r="L77" s="32">
        <v>0</v>
      </c>
      <c r="M77" s="18"/>
      <c r="N77" s="17">
        <f t="shared" si="17"/>
        <v>0</v>
      </c>
      <c r="O77" s="32">
        <f t="shared" si="17"/>
        <v>0</v>
      </c>
      <c r="P77" s="19"/>
      <c r="Q77" s="21">
        <f t="shared" si="18"/>
        <v>0</v>
      </c>
      <c r="T77" s="28">
        <f t="shared" si="19"/>
        <v>0</v>
      </c>
      <c r="W77" s="7" t="s">
        <v>240</v>
      </c>
      <c r="X77" s="47"/>
      <c r="Y77" s="47"/>
      <c r="Z77" s="47"/>
      <c r="AA77" s="47"/>
      <c r="AB77" s="47"/>
      <c r="AD77" s="47"/>
    </row>
    <row r="78" spans="1:30" ht="15.6" thickTop="1" thickBot="1" x14ac:dyDescent="0.35">
      <c r="A78" s="25" t="s">
        <v>96</v>
      </c>
      <c r="B78" t="s">
        <v>500</v>
      </c>
      <c r="C78" s="13">
        <v>2</v>
      </c>
      <c r="D78" s="30">
        <v>0</v>
      </c>
      <c r="E78" s="13">
        <v>0</v>
      </c>
      <c r="F78" s="30">
        <v>1</v>
      </c>
      <c r="G78" s="13">
        <v>1</v>
      </c>
      <c r="H78" s="30">
        <v>1</v>
      </c>
      <c r="I78" s="13">
        <v>1</v>
      </c>
      <c r="J78" s="30">
        <v>1</v>
      </c>
      <c r="K78" s="13">
        <v>0</v>
      </c>
      <c r="L78" s="30">
        <v>5</v>
      </c>
      <c r="M78" s="14"/>
      <c r="N78" s="13">
        <f t="shared" si="17"/>
        <v>4</v>
      </c>
      <c r="O78" s="30">
        <f t="shared" si="17"/>
        <v>8</v>
      </c>
      <c r="P78" s="15"/>
      <c r="Q78" s="21">
        <f t="shared" si="18"/>
        <v>12</v>
      </c>
      <c r="R78" s="21">
        <f>SUM(Q78:Q83)</f>
        <v>61</v>
      </c>
      <c r="T78" s="28">
        <f t="shared" si="19"/>
        <v>1.2E-2</v>
      </c>
      <c r="U78" s="28">
        <f>R78/$Q$233</f>
        <v>6.0999999999999999E-2</v>
      </c>
      <c r="V78" s="36"/>
      <c r="W78" s="25" t="s">
        <v>96</v>
      </c>
      <c r="X78" s="52">
        <f t="shared" ref="X78:X83" si="20">$Y$3+$X$8*$Y$6</f>
        <v>3.5260741589839637E-3</v>
      </c>
      <c r="Y78" s="45">
        <f t="shared" ref="Y78:Y83" si="21">T78</f>
        <v>1.2E-2</v>
      </c>
      <c r="Z78" s="52">
        <f t="shared" ref="Z78:Z83" si="22">$Y$3+$Z$8*$Y$6</f>
        <v>2.7243156610246809E-2</v>
      </c>
      <c r="AA78" s="47"/>
      <c r="AB78" s="52">
        <f>$AC$3+$AB$8*$AC$6</f>
        <v>3.6501569457634969E-2</v>
      </c>
      <c r="AC78" s="45">
        <f>U78</f>
        <v>6.0999999999999999E-2</v>
      </c>
      <c r="AD78" s="52">
        <f>$AC$3+$AD$8*$AC$6</f>
        <v>8.1145489365894441E-2</v>
      </c>
    </row>
    <row r="79" spans="1:30" ht="15.6" thickTop="1" thickBot="1" x14ac:dyDescent="0.35">
      <c r="A79" s="25" t="s">
        <v>15</v>
      </c>
      <c r="B79" t="s">
        <v>500</v>
      </c>
      <c r="C79" s="16">
        <v>1</v>
      </c>
      <c r="D79" s="31">
        <v>0</v>
      </c>
      <c r="E79" s="16">
        <v>1</v>
      </c>
      <c r="F79" s="31">
        <v>2</v>
      </c>
      <c r="G79" s="16">
        <v>3</v>
      </c>
      <c r="H79" s="31">
        <v>1</v>
      </c>
      <c r="I79" s="16">
        <v>1</v>
      </c>
      <c r="J79" s="31">
        <v>1</v>
      </c>
      <c r="K79" s="16">
        <v>1</v>
      </c>
      <c r="L79" s="31">
        <v>1</v>
      </c>
      <c r="M79" s="14"/>
      <c r="N79" s="16">
        <f t="shared" si="17"/>
        <v>7</v>
      </c>
      <c r="O79" s="31">
        <f t="shared" si="17"/>
        <v>5</v>
      </c>
      <c r="P79" s="15"/>
      <c r="Q79" s="21">
        <f t="shared" si="18"/>
        <v>12</v>
      </c>
      <c r="R79" s="14"/>
      <c r="T79" s="28">
        <f t="shared" si="19"/>
        <v>1.2E-2</v>
      </c>
      <c r="U79" s="14"/>
      <c r="V79" s="14"/>
      <c r="W79" s="25" t="s">
        <v>15</v>
      </c>
      <c r="X79" s="52">
        <f t="shared" si="20"/>
        <v>3.5260741589839637E-3</v>
      </c>
      <c r="Y79" s="45">
        <f t="shared" si="21"/>
        <v>1.2E-2</v>
      </c>
      <c r="Z79" s="52">
        <f t="shared" si="22"/>
        <v>2.7243156610246809E-2</v>
      </c>
      <c r="AA79" s="47"/>
      <c r="AB79" s="47"/>
      <c r="AC79" s="47"/>
      <c r="AD79" s="47"/>
    </row>
    <row r="80" spans="1:30" ht="15.6" thickTop="1" thickBot="1" x14ac:dyDescent="0.35">
      <c r="A80" s="25" t="s">
        <v>97</v>
      </c>
      <c r="B80" t="s">
        <v>500</v>
      </c>
      <c r="C80" s="16">
        <v>0</v>
      </c>
      <c r="D80" s="31">
        <v>2</v>
      </c>
      <c r="E80" s="16">
        <v>1</v>
      </c>
      <c r="F80" s="31">
        <v>1</v>
      </c>
      <c r="G80" s="16">
        <v>0</v>
      </c>
      <c r="H80" s="31">
        <v>0</v>
      </c>
      <c r="I80" s="16">
        <v>2</v>
      </c>
      <c r="J80" s="31">
        <v>0</v>
      </c>
      <c r="K80" s="16">
        <v>0</v>
      </c>
      <c r="L80" s="31">
        <v>0</v>
      </c>
      <c r="M80" s="14"/>
      <c r="N80" s="16">
        <f t="shared" si="17"/>
        <v>3</v>
      </c>
      <c r="O80" s="31">
        <f t="shared" si="17"/>
        <v>3</v>
      </c>
      <c r="P80" s="15"/>
      <c r="Q80" s="21">
        <f t="shared" si="18"/>
        <v>6</v>
      </c>
      <c r="R80" s="14"/>
      <c r="T80" s="28">
        <f t="shared" si="19"/>
        <v>6.0000000000000001E-3</v>
      </c>
      <c r="U80" s="14"/>
      <c r="V80" s="14"/>
      <c r="W80" s="25" t="s">
        <v>97</v>
      </c>
      <c r="X80" s="52">
        <f t="shared" si="20"/>
        <v>3.5260741589839637E-3</v>
      </c>
      <c r="Y80" s="45">
        <f t="shared" si="21"/>
        <v>6.0000000000000001E-3</v>
      </c>
      <c r="Z80" s="52">
        <f t="shared" si="22"/>
        <v>2.7243156610246809E-2</v>
      </c>
      <c r="AA80" s="47"/>
      <c r="AB80" s="47"/>
      <c r="AC80" s="47"/>
      <c r="AD80" s="47"/>
    </row>
    <row r="81" spans="1:30" ht="15.6" thickTop="1" thickBot="1" x14ac:dyDescent="0.35">
      <c r="A81" s="25" t="s">
        <v>16</v>
      </c>
      <c r="B81" t="s">
        <v>500</v>
      </c>
      <c r="C81" s="16">
        <v>5</v>
      </c>
      <c r="D81" s="31">
        <v>0</v>
      </c>
      <c r="E81" s="16">
        <v>1</v>
      </c>
      <c r="F81" s="31">
        <v>2</v>
      </c>
      <c r="G81" s="16">
        <v>0</v>
      </c>
      <c r="H81" s="31">
        <v>1</v>
      </c>
      <c r="I81" s="16">
        <v>1</v>
      </c>
      <c r="J81" s="31">
        <v>0</v>
      </c>
      <c r="K81" s="16">
        <v>0</v>
      </c>
      <c r="L81" s="31">
        <v>1</v>
      </c>
      <c r="M81" s="14"/>
      <c r="N81" s="16">
        <f t="shared" si="17"/>
        <v>7</v>
      </c>
      <c r="O81" s="31">
        <f t="shared" si="17"/>
        <v>4</v>
      </c>
      <c r="P81" s="15"/>
      <c r="Q81" s="21">
        <f t="shared" si="18"/>
        <v>11</v>
      </c>
      <c r="R81" s="14"/>
      <c r="T81" s="28">
        <f t="shared" si="19"/>
        <v>1.0999999999999999E-2</v>
      </c>
      <c r="U81" s="14"/>
      <c r="V81" s="14"/>
      <c r="W81" s="25" t="s">
        <v>16</v>
      </c>
      <c r="X81" s="52">
        <f t="shared" si="20"/>
        <v>3.5260741589839637E-3</v>
      </c>
      <c r="Y81" s="45">
        <f t="shared" si="21"/>
        <v>1.0999999999999999E-2</v>
      </c>
      <c r="Z81" s="52">
        <f t="shared" si="22"/>
        <v>2.7243156610246809E-2</v>
      </c>
      <c r="AA81" s="47"/>
      <c r="AB81" s="47"/>
      <c r="AC81" s="47"/>
      <c r="AD81" s="47"/>
    </row>
    <row r="82" spans="1:30" ht="15.6" thickTop="1" thickBot="1" x14ac:dyDescent="0.35">
      <c r="A82" s="25" t="s">
        <v>98</v>
      </c>
      <c r="B82" t="s">
        <v>500</v>
      </c>
      <c r="C82" s="16">
        <v>1</v>
      </c>
      <c r="D82" s="31">
        <v>0</v>
      </c>
      <c r="E82" s="16">
        <v>2</v>
      </c>
      <c r="F82" s="31">
        <v>2</v>
      </c>
      <c r="G82" s="16">
        <v>1</v>
      </c>
      <c r="H82" s="31">
        <v>0</v>
      </c>
      <c r="I82" s="16">
        <v>1</v>
      </c>
      <c r="J82" s="31">
        <v>1</v>
      </c>
      <c r="K82" s="16">
        <v>1</v>
      </c>
      <c r="L82" s="31">
        <v>0</v>
      </c>
      <c r="M82" s="14"/>
      <c r="N82" s="16">
        <f t="shared" si="17"/>
        <v>6</v>
      </c>
      <c r="O82" s="31">
        <f t="shared" si="17"/>
        <v>3</v>
      </c>
      <c r="P82" s="15"/>
      <c r="Q82" s="21">
        <f t="shared" si="18"/>
        <v>9</v>
      </c>
      <c r="R82" s="14"/>
      <c r="T82" s="28">
        <f t="shared" si="19"/>
        <v>8.9999999999999993E-3</v>
      </c>
      <c r="U82" s="14"/>
      <c r="V82" s="14"/>
      <c r="W82" s="25" t="s">
        <v>98</v>
      </c>
      <c r="X82" s="52">
        <f t="shared" si="20"/>
        <v>3.5260741589839637E-3</v>
      </c>
      <c r="Y82" s="45">
        <f t="shared" si="21"/>
        <v>8.9999999999999993E-3</v>
      </c>
      <c r="Z82" s="52">
        <f t="shared" si="22"/>
        <v>2.7243156610246809E-2</v>
      </c>
      <c r="AA82" s="47"/>
      <c r="AB82" s="47"/>
      <c r="AC82" s="47"/>
      <c r="AD82" s="47"/>
    </row>
    <row r="83" spans="1:30" ht="15.6" thickTop="1" thickBot="1" x14ac:dyDescent="0.35">
      <c r="A83" s="26" t="s">
        <v>99</v>
      </c>
      <c r="B83" s="5" t="s">
        <v>500</v>
      </c>
      <c r="C83" s="10">
        <v>1</v>
      </c>
      <c r="D83" s="29">
        <v>0</v>
      </c>
      <c r="E83" s="10">
        <v>1</v>
      </c>
      <c r="F83" s="29">
        <v>0</v>
      </c>
      <c r="G83" s="10">
        <v>1</v>
      </c>
      <c r="H83" s="29">
        <v>1</v>
      </c>
      <c r="I83" s="10">
        <v>1</v>
      </c>
      <c r="J83" s="29">
        <v>3</v>
      </c>
      <c r="K83" s="10">
        <v>1</v>
      </c>
      <c r="L83" s="29">
        <v>2</v>
      </c>
      <c r="M83" s="11"/>
      <c r="N83" s="10">
        <f t="shared" si="17"/>
        <v>5</v>
      </c>
      <c r="O83" s="29">
        <f t="shared" si="17"/>
        <v>6</v>
      </c>
      <c r="P83" s="12"/>
      <c r="Q83" s="21">
        <f t="shared" si="18"/>
        <v>11</v>
      </c>
      <c r="R83" s="11"/>
      <c r="T83" s="28">
        <f t="shared" si="19"/>
        <v>1.0999999999999999E-2</v>
      </c>
      <c r="U83" s="11"/>
      <c r="V83" s="43"/>
      <c r="W83" s="26" t="s">
        <v>99</v>
      </c>
      <c r="X83" s="52">
        <f t="shared" si="20"/>
        <v>3.5260741589839637E-3</v>
      </c>
      <c r="Y83" s="45">
        <f t="shared" si="21"/>
        <v>1.0999999999999999E-2</v>
      </c>
      <c r="Z83" s="52">
        <f t="shared" si="22"/>
        <v>2.7243156610246809E-2</v>
      </c>
      <c r="AA83" s="47"/>
      <c r="AB83" s="47"/>
      <c r="AD83" s="47"/>
    </row>
    <row r="84" spans="1:30" ht="15.6" thickTop="1" thickBot="1" x14ac:dyDescent="0.35">
      <c r="A84" s="1" t="s">
        <v>100</v>
      </c>
      <c r="C84" s="13">
        <v>0</v>
      </c>
      <c r="D84" s="30">
        <v>0</v>
      </c>
      <c r="E84" s="13">
        <v>0</v>
      </c>
      <c r="F84" s="30">
        <v>0</v>
      </c>
      <c r="G84" s="13">
        <v>0</v>
      </c>
      <c r="H84" s="30">
        <v>0</v>
      </c>
      <c r="I84" s="13">
        <v>0</v>
      </c>
      <c r="J84" s="30">
        <v>0</v>
      </c>
      <c r="K84" s="13">
        <v>0</v>
      </c>
      <c r="L84" s="30">
        <v>0</v>
      </c>
      <c r="M84" s="14"/>
      <c r="N84" s="13">
        <f t="shared" si="17"/>
        <v>0</v>
      </c>
      <c r="O84" s="30">
        <f t="shared" si="17"/>
        <v>0</v>
      </c>
      <c r="P84" s="15"/>
      <c r="Q84" s="21">
        <f t="shared" si="18"/>
        <v>0</v>
      </c>
      <c r="R84" s="21">
        <f>SUM(Q84:Q87)</f>
        <v>0</v>
      </c>
      <c r="T84" s="28">
        <f t="shared" si="19"/>
        <v>0</v>
      </c>
      <c r="U84" s="28"/>
      <c r="V84" s="36"/>
      <c r="W84" s="47" t="s">
        <v>100</v>
      </c>
      <c r="X84" s="47"/>
      <c r="Y84" s="47"/>
      <c r="Z84" s="47"/>
      <c r="AA84" s="47"/>
      <c r="AB84" s="47"/>
      <c r="AC84" s="47"/>
      <c r="AD84" s="47"/>
    </row>
    <row r="85" spans="1:30" ht="15.6" thickTop="1" thickBot="1" x14ac:dyDescent="0.35">
      <c r="A85" s="1" t="s">
        <v>101</v>
      </c>
      <c r="C85" s="16">
        <v>0</v>
      </c>
      <c r="D85" s="31">
        <v>0</v>
      </c>
      <c r="E85" s="16">
        <v>0</v>
      </c>
      <c r="F85" s="31">
        <v>0</v>
      </c>
      <c r="G85" s="16">
        <v>0</v>
      </c>
      <c r="H85" s="31">
        <v>0</v>
      </c>
      <c r="I85" s="16">
        <v>0</v>
      </c>
      <c r="J85" s="31">
        <v>0</v>
      </c>
      <c r="K85" s="16">
        <v>0</v>
      </c>
      <c r="L85" s="31">
        <v>0</v>
      </c>
      <c r="M85" s="14"/>
      <c r="N85" s="16">
        <f t="shared" si="17"/>
        <v>0</v>
      </c>
      <c r="O85" s="31">
        <f t="shared" si="17"/>
        <v>0</v>
      </c>
      <c r="P85" s="15"/>
      <c r="Q85" s="21">
        <f t="shared" si="18"/>
        <v>0</v>
      </c>
      <c r="R85" s="14"/>
      <c r="T85" s="28">
        <f t="shared" si="19"/>
        <v>0</v>
      </c>
      <c r="U85" s="14"/>
      <c r="V85" s="14"/>
      <c r="W85" s="47" t="s">
        <v>101</v>
      </c>
      <c r="X85" s="47"/>
      <c r="Y85" s="47"/>
      <c r="Z85" s="47"/>
      <c r="AA85" s="47"/>
      <c r="AB85" s="47"/>
      <c r="AC85" s="47"/>
      <c r="AD85" s="47"/>
    </row>
    <row r="86" spans="1:30" ht="15.6" thickTop="1" thickBot="1" x14ac:dyDescent="0.35">
      <c r="A86" s="1" t="s">
        <v>102</v>
      </c>
      <c r="C86" s="16">
        <v>0</v>
      </c>
      <c r="D86" s="31">
        <v>0</v>
      </c>
      <c r="E86" s="16">
        <v>0</v>
      </c>
      <c r="F86" s="31">
        <v>0</v>
      </c>
      <c r="G86" s="16">
        <v>0</v>
      </c>
      <c r="H86" s="31">
        <v>0</v>
      </c>
      <c r="I86" s="16">
        <v>0</v>
      </c>
      <c r="J86" s="31">
        <v>0</v>
      </c>
      <c r="K86" s="16">
        <v>0</v>
      </c>
      <c r="L86" s="31">
        <v>0</v>
      </c>
      <c r="M86" s="14"/>
      <c r="N86" s="16">
        <f t="shared" si="17"/>
        <v>0</v>
      </c>
      <c r="O86" s="31">
        <f t="shared" si="17"/>
        <v>0</v>
      </c>
      <c r="P86" s="15"/>
      <c r="Q86" s="21">
        <f t="shared" si="18"/>
        <v>0</v>
      </c>
      <c r="R86" s="14"/>
      <c r="T86" s="28">
        <f t="shared" si="19"/>
        <v>0</v>
      </c>
      <c r="U86" s="14"/>
      <c r="V86" s="14"/>
      <c r="W86" s="47" t="s">
        <v>102</v>
      </c>
      <c r="X86" s="47"/>
      <c r="Y86" s="47"/>
      <c r="Z86" s="47"/>
      <c r="AA86" s="47"/>
      <c r="AB86" s="47"/>
      <c r="AC86" s="47"/>
      <c r="AD86" s="47"/>
    </row>
    <row r="87" spans="1:30" ht="15.6" thickTop="1" thickBot="1" x14ac:dyDescent="0.35">
      <c r="A87" s="6" t="s">
        <v>17</v>
      </c>
      <c r="B87" s="5"/>
      <c r="C87" s="10">
        <v>0</v>
      </c>
      <c r="D87" s="29">
        <v>0</v>
      </c>
      <c r="E87" s="10">
        <v>0</v>
      </c>
      <c r="F87" s="29">
        <v>0</v>
      </c>
      <c r="G87" s="10">
        <v>0</v>
      </c>
      <c r="H87" s="29">
        <v>0</v>
      </c>
      <c r="I87" s="10">
        <v>0</v>
      </c>
      <c r="J87" s="29">
        <v>0</v>
      </c>
      <c r="K87" s="10">
        <v>0</v>
      </c>
      <c r="L87" s="29">
        <v>0</v>
      </c>
      <c r="M87" s="11"/>
      <c r="N87" s="10">
        <f t="shared" si="17"/>
        <v>0</v>
      </c>
      <c r="O87" s="29">
        <f t="shared" si="17"/>
        <v>0</v>
      </c>
      <c r="P87" s="12"/>
      <c r="Q87" s="21">
        <f t="shared" si="18"/>
        <v>0</v>
      </c>
      <c r="R87" s="11"/>
      <c r="T87" s="28">
        <f t="shared" si="19"/>
        <v>0</v>
      </c>
      <c r="U87" s="11"/>
      <c r="V87" s="43"/>
      <c r="W87" s="53" t="s">
        <v>17</v>
      </c>
      <c r="X87" s="47"/>
      <c r="Y87" s="47"/>
      <c r="Z87" s="47"/>
      <c r="AA87" s="47"/>
      <c r="AB87" s="47"/>
      <c r="AC87" s="47"/>
      <c r="AD87" s="47"/>
    </row>
    <row r="88" spans="1:30" ht="15.6" thickTop="1" thickBot="1" x14ac:dyDescent="0.35">
      <c r="A88" s="25" t="s">
        <v>103</v>
      </c>
      <c r="B88" t="s">
        <v>500</v>
      </c>
      <c r="C88" s="13">
        <v>3</v>
      </c>
      <c r="D88" s="30">
        <v>3</v>
      </c>
      <c r="E88" s="13">
        <v>0</v>
      </c>
      <c r="F88" s="30">
        <v>4</v>
      </c>
      <c r="G88" s="13">
        <v>1</v>
      </c>
      <c r="H88" s="30">
        <v>1</v>
      </c>
      <c r="I88" s="13">
        <v>1</v>
      </c>
      <c r="J88" s="30">
        <v>3</v>
      </c>
      <c r="K88" s="13">
        <v>2</v>
      </c>
      <c r="L88" s="30">
        <v>1</v>
      </c>
      <c r="M88" s="14"/>
      <c r="N88" s="13">
        <f t="shared" si="17"/>
        <v>7</v>
      </c>
      <c r="O88" s="30">
        <f t="shared" si="17"/>
        <v>12</v>
      </c>
      <c r="P88" s="15"/>
      <c r="Q88" s="21">
        <f t="shared" si="18"/>
        <v>19</v>
      </c>
      <c r="R88" s="21">
        <f>SUM(Q88:Q90)</f>
        <v>49</v>
      </c>
      <c r="T88" s="28">
        <f t="shared" si="19"/>
        <v>1.9E-2</v>
      </c>
      <c r="U88" s="28">
        <f>R88/$Q$233</f>
        <v>4.9000000000000002E-2</v>
      </c>
      <c r="V88" s="36"/>
      <c r="W88" s="25" t="s">
        <v>103</v>
      </c>
      <c r="X88" s="52">
        <f t="shared" ref="X88:X90" si="23">$Y$3+$X$8*$Y$6</f>
        <v>3.5260741589839637E-3</v>
      </c>
      <c r="Y88" s="45">
        <f t="shared" ref="Y88:Y90" si="24">T88</f>
        <v>1.9E-2</v>
      </c>
      <c r="Z88" s="52">
        <f t="shared" ref="Z88:Z90" si="25">$Y$3+$Z$8*$Y$6</f>
        <v>2.7243156610246809E-2</v>
      </c>
      <c r="AA88" s="47"/>
      <c r="AB88" s="52">
        <f>$AC$3+$AB$8*$AC$6</f>
        <v>3.6501569457634969E-2</v>
      </c>
      <c r="AC88" s="45">
        <f>U88</f>
        <v>4.9000000000000002E-2</v>
      </c>
      <c r="AD88" s="52">
        <f>$AC$3+$AD$8*$AC$6</f>
        <v>8.1145489365894441E-2</v>
      </c>
    </row>
    <row r="89" spans="1:30" ht="15.6" thickTop="1" thickBot="1" x14ac:dyDescent="0.35">
      <c r="A89" s="25" t="s">
        <v>18</v>
      </c>
      <c r="B89" t="s">
        <v>500</v>
      </c>
      <c r="C89" s="16">
        <v>2</v>
      </c>
      <c r="D89" s="31">
        <v>1</v>
      </c>
      <c r="E89" s="16">
        <v>0</v>
      </c>
      <c r="F89" s="31">
        <v>3</v>
      </c>
      <c r="G89" s="16">
        <v>0</v>
      </c>
      <c r="H89" s="31">
        <v>4</v>
      </c>
      <c r="I89" s="16">
        <v>1</v>
      </c>
      <c r="J89" s="31">
        <v>2</v>
      </c>
      <c r="K89" s="16">
        <v>0</v>
      </c>
      <c r="L89" s="31">
        <v>1</v>
      </c>
      <c r="M89" s="14"/>
      <c r="N89" s="16">
        <f t="shared" si="17"/>
        <v>3</v>
      </c>
      <c r="O89" s="31">
        <f t="shared" si="17"/>
        <v>11</v>
      </c>
      <c r="P89" s="15"/>
      <c r="Q89" s="21">
        <f t="shared" si="18"/>
        <v>14</v>
      </c>
      <c r="R89" s="14"/>
      <c r="T89" s="28">
        <f t="shared" si="19"/>
        <v>1.4E-2</v>
      </c>
      <c r="U89" s="14"/>
      <c r="V89" s="14"/>
      <c r="W89" s="25" t="s">
        <v>18</v>
      </c>
      <c r="X89" s="52">
        <f t="shared" si="23"/>
        <v>3.5260741589839637E-3</v>
      </c>
      <c r="Y89" s="45">
        <f t="shared" si="24"/>
        <v>1.4E-2</v>
      </c>
      <c r="Z89" s="52">
        <f t="shared" si="25"/>
        <v>2.7243156610246809E-2</v>
      </c>
      <c r="AA89" s="47"/>
      <c r="AB89" s="47"/>
      <c r="AC89" s="47"/>
      <c r="AD89" s="47"/>
    </row>
    <row r="90" spans="1:30" ht="15.6" thickTop="1" thickBot="1" x14ac:dyDescent="0.35">
      <c r="A90" s="26" t="s">
        <v>104</v>
      </c>
      <c r="B90" s="5" t="s">
        <v>500</v>
      </c>
      <c r="C90" s="10">
        <v>0</v>
      </c>
      <c r="D90" s="29">
        <v>1</v>
      </c>
      <c r="E90" s="10">
        <v>0</v>
      </c>
      <c r="F90" s="29">
        <v>2</v>
      </c>
      <c r="G90" s="10">
        <v>1</v>
      </c>
      <c r="H90" s="29">
        <v>1</v>
      </c>
      <c r="I90" s="10">
        <v>3</v>
      </c>
      <c r="J90" s="29">
        <v>1</v>
      </c>
      <c r="K90" s="10">
        <v>2</v>
      </c>
      <c r="L90" s="29">
        <v>5</v>
      </c>
      <c r="M90" s="11"/>
      <c r="N90" s="10">
        <f t="shared" si="17"/>
        <v>6</v>
      </c>
      <c r="O90" s="29">
        <f t="shared" si="17"/>
        <v>10</v>
      </c>
      <c r="P90" s="12"/>
      <c r="Q90" s="21">
        <f t="shared" si="18"/>
        <v>16</v>
      </c>
      <c r="T90" s="28">
        <f t="shared" si="19"/>
        <v>1.6E-2</v>
      </c>
      <c r="W90" s="26" t="s">
        <v>104</v>
      </c>
      <c r="X90" s="52">
        <f t="shared" si="23"/>
        <v>3.5260741589839637E-3</v>
      </c>
      <c r="Y90" s="45">
        <f t="shared" si="24"/>
        <v>1.6E-2</v>
      </c>
      <c r="Z90" s="52">
        <f t="shared" si="25"/>
        <v>2.7243156610246809E-2</v>
      </c>
      <c r="AA90" s="47"/>
      <c r="AB90" s="47"/>
      <c r="AC90" s="47"/>
      <c r="AD90" s="47"/>
    </row>
    <row r="91" spans="1:30" ht="15.6" thickTop="1" thickBot="1" x14ac:dyDescent="0.35">
      <c r="A91" s="7" t="s">
        <v>227</v>
      </c>
      <c r="B91" s="8"/>
      <c r="C91" s="17">
        <v>0</v>
      </c>
      <c r="D91" s="32">
        <v>0</v>
      </c>
      <c r="E91" s="17">
        <v>0</v>
      </c>
      <c r="F91" s="32">
        <v>0</v>
      </c>
      <c r="G91" s="17">
        <v>0</v>
      </c>
      <c r="H91" s="32">
        <v>0</v>
      </c>
      <c r="I91" s="17">
        <v>0</v>
      </c>
      <c r="J91" s="32">
        <v>0</v>
      </c>
      <c r="K91" s="17">
        <v>0</v>
      </c>
      <c r="L91" s="32">
        <v>0</v>
      </c>
      <c r="M91" s="18"/>
      <c r="N91" s="17">
        <f t="shared" si="17"/>
        <v>0</v>
      </c>
      <c r="O91" s="32">
        <f t="shared" si="17"/>
        <v>0</v>
      </c>
      <c r="P91" s="19"/>
      <c r="Q91" s="21">
        <f t="shared" si="18"/>
        <v>0</v>
      </c>
      <c r="T91" s="28">
        <f t="shared" si="19"/>
        <v>0</v>
      </c>
      <c r="W91" s="7" t="s">
        <v>227</v>
      </c>
      <c r="X91" s="47"/>
      <c r="Y91" s="47"/>
      <c r="Z91" s="47"/>
      <c r="AA91" s="47"/>
      <c r="AB91" s="47"/>
      <c r="AD91" s="47"/>
    </row>
    <row r="92" spans="1:30" ht="15.6" thickTop="1" thickBot="1" x14ac:dyDescent="0.35">
      <c r="A92" s="1" t="s">
        <v>105</v>
      </c>
      <c r="C92" s="13">
        <v>0</v>
      </c>
      <c r="D92" s="30">
        <v>0</v>
      </c>
      <c r="E92" s="13">
        <v>0</v>
      </c>
      <c r="F92" s="30">
        <v>0</v>
      </c>
      <c r="G92" s="13">
        <v>0</v>
      </c>
      <c r="H92" s="30">
        <v>0</v>
      </c>
      <c r="I92" s="13">
        <v>0</v>
      </c>
      <c r="J92" s="30">
        <v>0</v>
      </c>
      <c r="K92" s="13">
        <v>0</v>
      </c>
      <c r="L92" s="30">
        <v>0</v>
      </c>
      <c r="M92" s="14"/>
      <c r="N92" s="13">
        <f t="shared" si="17"/>
        <v>0</v>
      </c>
      <c r="O92" s="30">
        <f t="shared" si="17"/>
        <v>0</v>
      </c>
      <c r="P92" s="15"/>
      <c r="Q92" s="21">
        <f t="shared" si="18"/>
        <v>0</v>
      </c>
      <c r="R92" s="21">
        <f>SUM(Q92:Q94)</f>
        <v>0</v>
      </c>
      <c r="T92" s="28">
        <f t="shared" si="19"/>
        <v>0</v>
      </c>
      <c r="U92" s="28"/>
      <c r="V92" s="36"/>
      <c r="W92" s="47" t="s">
        <v>105</v>
      </c>
      <c r="X92" s="47"/>
      <c r="Y92" s="47"/>
      <c r="Z92" s="47"/>
      <c r="AA92" s="47"/>
      <c r="AB92" s="47"/>
      <c r="AC92" s="47"/>
      <c r="AD92" s="47"/>
    </row>
    <row r="93" spans="1:30" ht="15.6" thickTop="1" thickBot="1" x14ac:dyDescent="0.35">
      <c r="A93" s="1" t="s">
        <v>106</v>
      </c>
      <c r="C93" s="16">
        <v>0</v>
      </c>
      <c r="D93" s="31">
        <v>0</v>
      </c>
      <c r="E93" s="16">
        <v>0</v>
      </c>
      <c r="F93" s="31">
        <v>0</v>
      </c>
      <c r="G93" s="16">
        <v>0</v>
      </c>
      <c r="H93" s="31">
        <v>0</v>
      </c>
      <c r="I93" s="16">
        <v>0</v>
      </c>
      <c r="J93" s="31">
        <v>0</v>
      </c>
      <c r="K93" s="16">
        <v>0</v>
      </c>
      <c r="L93" s="31">
        <v>0</v>
      </c>
      <c r="M93" s="14"/>
      <c r="N93" s="16">
        <f t="shared" si="17"/>
        <v>0</v>
      </c>
      <c r="O93" s="31">
        <f t="shared" si="17"/>
        <v>0</v>
      </c>
      <c r="P93" s="15"/>
      <c r="Q93" s="21">
        <f t="shared" si="18"/>
        <v>0</v>
      </c>
      <c r="R93" s="14"/>
      <c r="T93" s="28">
        <f t="shared" si="19"/>
        <v>0</v>
      </c>
      <c r="U93" s="14"/>
      <c r="V93" s="14"/>
      <c r="W93" s="47" t="s">
        <v>106</v>
      </c>
      <c r="X93" s="47"/>
      <c r="Y93" s="47"/>
      <c r="Z93" s="47"/>
      <c r="AA93" s="47"/>
      <c r="AB93" s="47"/>
      <c r="AC93" s="47"/>
      <c r="AD93" s="47"/>
    </row>
    <row r="94" spans="1:30" ht="15.6" thickTop="1" thickBot="1" x14ac:dyDescent="0.35">
      <c r="A94" s="6" t="s">
        <v>19</v>
      </c>
      <c r="B94" s="5"/>
      <c r="C94" s="10">
        <v>0</v>
      </c>
      <c r="D94" s="29">
        <v>0</v>
      </c>
      <c r="E94" s="10">
        <v>0</v>
      </c>
      <c r="F94" s="29">
        <v>0</v>
      </c>
      <c r="G94" s="10">
        <v>0</v>
      </c>
      <c r="H94" s="29">
        <v>0</v>
      </c>
      <c r="I94" s="10">
        <v>0</v>
      </c>
      <c r="J94" s="29">
        <v>0</v>
      </c>
      <c r="K94" s="10">
        <v>0</v>
      </c>
      <c r="L94" s="29">
        <v>0</v>
      </c>
      <c r="M94" s="11"/>
      <c r="N94" s="10">
        <f t="shared" si="17"/>
        <v>0</v>
      </c>
      <c r="O94" s="29">
        <f t="shared" si="17"/>
        <v>0</v>
      </c>
      <c r="P94" s="12"/>
      <c r="Q94" s="21">
        <f t="shared" si="18"/>
        <v>0</v>
      </c>
      <c r="T94" s="28">
        <f t="shared" si="19"/>
        <v>0</v>
      </c>
      <c r="W94" s="53" t="s">
        <v>19</v>
      </c>
      <c r="X94" s="47"/>
      <c r="Y94" s="47"/>
      <c r="Z94" s="47"/>
      <c r="AA94" s="47"/>
      <c r="AB94" s="47"/>
      <c r="AC94" s="47"/>
      <c r="AD94" s="47"/>
    </row>
    <row r="95" spans="1:30" ht="15.6" thickTop="1" thickBot="1" x14ac:dyDescent="0.35">
      <c r="A95" s="7" t="s">
        <v>213</v>
      </c>
      <c r="B95" s="8"/>
      <c r="C95" s="17">
        <v>0</v>
      </c>
      <c r="D95" s="32">
        <v>0</v>
      </c>
      <c r="E95" s="17">
        <v>0</v>
      </c>
      <c r="F95" s="32">
        <v>0</v>
      </c>
      <c r="G95" s="17">
        <v>0</v>
      </c>
      <c r="H95" s="32">
        <v>0</v>
      </c>
      <c r="I95" s="17">
        <v>0</v>
      </c>
      <c r="J95" s="32">
        <v>0</v>
      </c>
      <c r="K95" s="17">
        <v>0</v>
      </c>
      <c r="L95" s="32">
        <v>0</v>
      </c>
      <c r="M95" s="18"/>
      <c r="N95" s="17">
        <f t="shared" si="17"/>
        <v>0</v>
      </c>
      <c r="O95" s="32">
        <f t="shared" si="17"/>
        <v>0</v>
      </c>
      <c r="P95" s="19"/>
      <c r="Q95" s="21">
        <f t="shared" si="18"/>
        <v>0</v>
      </c>
      <c r="T95" s="28">
        <f t="shared" si="19"/>
        <v>0</v>
      </c>
      <c r="W95" s="7" t="s">
        <v>213</v>
      </c>
      <c r="X95" s="47"/>
      <c r="Y95" s="47"/>
      <c r="Z95" s="47"/>
      <c r="AA95" s="47"/>
      <c r="AB95" s="47"/>
      <c r="AD95" s="47"/>
    </row>
    <row r="96" spans="1:30" ht="15.6" thickTop="1" thickBot="1" x14ac:dyDescent="0.35">
      <c r="A96" s="25" t="s">
        <v>107</v>
      </c>
      <c r="B96" t="s">
        <v>500</v>
      </c>
      <c r="C96" s="13">
        <v>0</v>
      </c>
      <c r="D96" s="30">
        <v>0</v>
      </c>
      <c r="E96" s="13">
        <v>1</v>
      </c>
      <c r="F96" s="30">
        <v>0</v>
      </c>
      <c r="G96" s="13">
        <v>2</v>
      </c>
      <c r="H96" s="30">
        <v>0</v>
      </c>
      <c r="I96" s="13">
        <v>2</v>
      </c>
      <c r="J96" s="30">
        <v>1</v>
      </c>
      <c r="K96" s="13">
        <v>2</v>
      </c>
      <c r="L96" s="30">
        <v>0</v>
      </c>
      <c r="M96" s="14"/>
      <c r="N96" s="13">
        <f t="shared" si="17"/>
        <v>7</v>
      </c>
      <c r="O96" s="30">
        <f t="shared" si="17"/>
        <v>1</v>
      </c>
      <c r="P96" s="15"/>
      <c r="Q96" s="21">
        <f t="shared" si="18"/>
        <v>8</v>
      </c>
      <c r="R96" s="21">
        <f>SUM(Q96:Q101)</f>
        <v>51</v>
      </c>
      <c r="T96" s="28">
        <f t="shared" si="19"/>
        <v>8.0000000000000002E-3</v>
      </c>
      <c r="U96" s="28">
        <f>R96/$Q$233</f>
        <v>5.0999999999999997E-2</v>
      </c>
      <c r="V96" s="36"/>
      <c r="W96" s="25" t="s">
        <v>107</v>
      </c>
      <c r="X96" s="52">
        <f t="shared" ref="X96:X101" si="26">$Y$3+$X$8*$Y$6</f>
        <v>3.5260741589839637E-3</v>
      </c>
      <c r="Y96" s="45">
        <f t="shared" ref="Y96:Y101" si="27">T96</f>
        <v>8.0000000000000002E-3</v>
      </c>
      <c r="Z96" s="52">
        <f t="shared" ref="Z96:Z101" si="28">$Y$3+$Z$8*$Y$6</f>
        <v>2.7243156610246809E-2</v>
      </c>
      <c r="AA96" s="47"/>
      <c r="AB96" s="52">
        <f>$AC$3+$AB$8*$AC$6</f>
        <v>3.6501569457634969E-2</v>
      </c>
      <c r="AC96" s="45">
        <f>U96</f>
        <v>5.0999999999999997E-2</v>
      </c>
      <c r="AD96" s="52">
        <f>$AC$3+$AD$8*$AC$6</f>
        <v>8.1145489365894441E-2</v>
      </c>
    </row>
    <row r="97" spans="1:30" ht="15.6" thickTop="1" thickBot="1" x14ac:dyDescent="0.35">
      <c r="A97" s="25" t="s">
        <v>52</v>
      </c>
      <c r="B97" t="s">
        <v>500</v>
      </c>
      <c r="C97" s="16">
        <v>1</v>
      </c>
      <c r="D97" s="31">
        <v>0</v>
      </c>
      <c r="E97" s="16">
        <v>0</v>
      </c>
      <c r="F97" s="31">
        <v>0</v>
      </c>
      <c r="G97" s="16">
        <v>0</v>
      </c>
      <c r="H97" s="31">
        <v>0</v>
      </c>
      <c r="I97" s="16">
        <v>0</v>
      </c>
      <c r="J97" s="31">
        <v>1</v>
      </c>
      <c r="K97" s="16">
        <v>0</v>
      </c>
      <c r="L97" s="31">
        <v>1</v>
      </c>
      <c r="M97" s="14"/>
      <c r="N97" s="16">
        <f t="shared" si="17"/>
        <v>1</v>
      </c>
      <c r="O97" s="31">
        <f t="shared" si="17"/>
        <v>2</v>
      </c>
      <c r="P97" s="15"/>
      <c r="Q97" s="21">
        <f t="shared" si="18"/>
        <v>3</v>
      </c>
      <c r="R97" s="14"/>
      <c r="T97" s="28">
        <f t="shared" si="19"/>
        <v>3.0000000000000001E-3</v>
      </c>
      <c r="U97" s="14"/>
      <c r="V97" s="14"/>
      <c r="W97" s="25" t="s">
        <v>52</v>
      </c>
      <c r="X97" s="52">
        <f t="shared" si="26"/>
        <v>3.5260741589839637E-3</v>
      </c>
      <c r="Y97" s="45">
        <f t="shared" si="27"/>
        <v>3.0000000000000001E-3</v>
      </c>
      <c r="Z97" s="52">
        <f t="shared" si="28"/>
        <v>2.7243156610246809E-2</v>
      </c>
      <c r="AA97" s="47"/>
      <c r="AB97" s="47"/>
      <c r="AC97" s="47"/>
      <c r="AD97" s="47"/>
    </row>
    <row r="98" spans="1:30" ht="15.6" thickTop="1" thickBot="1" x14ac:dyDescent="0.35">
      <c r="A98" s="25" t="s">
        <v>53</v>
      </c>
      <c r="B98" t="s">
        <v>500</v>
      </c>
      <c r="C98" s="16">
        <v>1</v>
      </c>
      <c r="D98" s="31">
        <v>1</v>
      </c>
      <c r="E98" s="16">
        <v>1</v>
      </c>
      <c r="F98" s="31">
        <v>2</v>
      </c>
      <c r="G98" s="16">
        <v>0</v>
      </c>
      <c r="H98" s="31">
        <v>0</v>
      </c>
      <c r="I98" s="16">
        <v>0</v>
      </c>
      <c r="J98" s="31">
        <v>1</v>
      </c>
      <c r="K98" s="16">
        <v>2</v>
      </c>
      <c r="L98" s="31">
        <v>0</v>
      </c>
      <c r="M98" s="14"/>
      <c r="N98" s="16">
        <f t="shared" si="17"/>
        <v>4</v>
      </c>
      <c r="O98" s="31">
        <f t="shared" si="17"/>
        <v>4</v>
      </c>
      <c r="P98" s="15"/>
      <c r="Q98" s="21">
        <f t="shared" si="18"/>
        <v>8</v>
      </c>
      <c r="R98" s="14"/>
      <c r="T98" s="28">
        <f t="shared" si="19"/>
        <v>8.0000000000000002E-3</v>
      </c>
      <c r="U98" s="14"/>
      <c r="V98" s="14"/>
      <c r="W98" s="25" t="s">
        <v>53</v>
      </c>
      <c r="X98" s="52">
        <f t="shared" si="26"/>
        <v>3.5260741589839637E-3</v>
      </c>
      <c r="Y98" s="45">
        <f t="shared" si="27"/>
        <v>8.0000000000000002E-3</v>
      </c>
      <c r="Z98" s="52">
        <f t="shared" si="28"/>
        <v>2.7243156610246809E-2</v>
      </c>
      <c r="AA98" s="47"/>
      <c r="AB98" s="47"/>
      <c r="AC98" s="47"/>
      <c r="AD98" s="47"/>
    </row>
    <row r="99" spans="1:30" ht="15.6" thickTop="1" thickBot="1" x14ac:dyDescent="0.35">
      <c r="A99" s="25" t="s">
        <v>108</v>
      </c>
      <c r="B99" t="s">
        <v>500</v>
      </c>
      <c r="C99" s="16">
        <v>1</v>
      </c>
      <c r="D99" s="31">
        <v>2</v>
      </c>
      <c r="E99" s="16">
        <v>3</v>
      </c>
      <c r="F99" s="31">
        <v>2</v>
      </c>
      <c r="G99" s="16">
        <v>1</v>
      </c>
      <c r="H99" s="31">
        <v>0</v>
      </c>
      <c r="I99" s="16">
        <v>1</v>
      </c>
      <c r="J99" s="31">
        <v>0</v>
      </c>
      <c r="K99" s="16">
        <v>2</v>
      </c>
      <c r="L99" s="31">
        <v>0</v>
      </c>
      <c r="M99" s="14"/>
      <c r="N99" s="16">
        <f t="shared" si="17"/>
        <v>8</v>
      </c>
      <c r="O99" s="31">
        <f t="shared" si="17"/>
        <v>4</v>
      </c>
      <c r="P99" s="15"/>
      <c r="Q99" s="21">
        <f t="shared" si="18"/>
        <v>12</v>
      </c>
      <c r="R99" s="14"/>
      <c r="T99" s="28">
        <f t="shared" si="19"/>
        <v>1.2E-2</v>
      </c>
      <c r="U99" s="14"/>
      <c r="V99" s="14"/>
      <c r="W99" s="25" t="s">
        <v>108</v>
      </c>
      <c r="X99" s="52">
        <f t="shared" si="26"/>
        <v>3.5260741589839637E-3</v>
      </c>
      <c r="Y99" s="45">
        <f t="shared" si="27"/>
        <v>1.2E-2</v>
      </c>
      <c r="Z99" s="52">
        <f t="shared" si="28"/>
        <v>2.7243156610246809E-2</v>
      </c>
      <c r="AA99" s="47"/>
      <c r="AB99" s="47"/>
      <c r="AC99" s="47"/>
      <c r="AD99" s="47"/>
    </row>
    <row r="100" spans="1:30" ht="15.6" thickTop="1" thickBot="1" x14ac:dyDescent="0.35">
      <c r="A100" s="25" t="s">
        <v>109</v>
      </c>
      <c r="B100" t="s">
        <v>500</v>
      </c>
      <c r="C100" s="16">
        <v>0</v>
      </c>
      <c r="D100" s="31">
        <v>0</v>
      </c>
      <c r="E100" s="16">
        <v>1</v>
      </c>
      <c r="F100" s="31">
        <v>1</v>
      </c>
      <c r="G100" s="16">
        <v>0</v>
      </c>
      <c r="H100" s="31">
        <v>2</v>
      </c>
      <c r="I100" s="16">
        <v>1</v>
      </c>
      <c r="J100" s="31">
        <v>1</v>
      </c>
      <c r="K100" s="16">
        <v>0</v>
      </c>
      <c r="L100" s="31">
        <v>2</v>
      </c>
      <c r="M100" s="14"/>
      <c r="N100" s="16">
        <f t="shared" si="17"/>
        <v>2</v>
      </c>
      <c r="O100" s="31">
        <f t="shared" si="17"/>
        <v>6</v>
      </c>
      <c r="P100" s="15"/>
      <c r="Q100" s="21">
        <f t="shared" si="18"/>
        <v>8</v>
      </c>
      <c r="R100" s="14"/>
      <c r="T100" s="28">
        <f t="shared" si="19"/>
        <v>8.0000000000000002E-3</v>
      </c>
      <c r="U100" s="14"/>
      <c r="V100" s="14"/>
      <c r="W100" s="25" t="s">
        <v>109</v>
      </c>
      <c r="X100" s="52">
        <f t="shared" si="26"/>
        <v>3.5260741589839637E-3</v>
      </c>
      <c r="Y100" s="45">
        <f t="shared" si="27"/>
        <v>8.0000000000000002E-3</v>
      </c>
      <c r="Z100" s="52">
        <f t="shared" si="28"/>
        <v>2.7243156610246809E-2</v>
      </c>
      <c r="AA100" s="47"/>
      <c r="AB100" s="47"/>
      <c r="AC100" s="47"/>
      <c r="AD100" s="47"/>
    </row>
    <row r="101" spans="1:30" ht="15.6" thickTop="1" thickBot="1" x14ac:dyDescent="0.35">
      <c r="A101" s="26" t="s">
        <v>20</v>
      </c>
      <c r="B101" s="5" t="s">
        <v>500</v>
      </c>
      <c r="C101" s="10">
        <v>3</v>
      </c>
      <c r="D101" s="29">
        <v>1</v>
      </c>
      <c r="E101" s="10">
        <v>1</v>
      </c>
      <c r="F101" s="29">
        <v>0</v>
      </c>
      <c r="G101" s="10">
        <v>2</v>
      </c>
      <c r="H101" s="29">
        <v>2</v>
      </c>
      <c r="I101" s="10">
        <v>1</v>
      </c>
      <c r="J101" s="29">
        <v>1</v>
      </c>
      <c r="K101" s="10">
        <v>0</v>
      </c>
      <c r="L101" s="29">
        <v>1</v>
      </c>
      <c r="M101" s="11"/>
      <c r="N101" s="10">
        <f t="shared" si="17"/>
        <v>7</v>
      </c>
      <c r="O101" s="29">
        <f t="shared" si="17"/>
        <v>5</v>
      </c>
      <c r="P101" s="12"/>
      <c r="Q101" s="21">
        <f t="shared" si="18"/>
        <v>12</v>
      </c>
      <c r="R101" s="11"/>
      <c r="T101" s="28">
        <f t="shared" si="19"/>
        <v>1.2E-2</v>
      </c>
      <c r="U101" s="11"/>
      <c r="V101" s="43"/>
      <c r="W101" s="26" t="s">
        <v>20</v>
      </c>
      <c r="X101" s="52">
        <f t="shared" si="26"/>
        <v>3.5260741589839637E-3</v>
      </c>
      <c r="Y101" s="45">
        <f t="shared" si="27"/>
        <v>1.2E-2</v>
      </c>
      <c r="Z101" s="52">
        <f t="shared" si="28"/>
        <v>2.7243156610246809E-2</v>
      </c>
      <c r="AA101" s="47"/>
      <c r="AB101" s="47"/>
      <c r="AD101" s="47"/>
    </row>
    <row r="102" spans="1:30" ht="15.6" thickTop="1" thickBot="1" x14ac:dyDescent="0.35">
      <c r="A102" s="1" t="s">
        <v>110</v>
      </c>
      <c r="C102" s="13">
        <v>0</v>
      </c>
      <c r="D102" s="30">
        <v>0</v>
      </c>
      <c r="E102" s="13">
        <v>0</v>
      </c>
      <c r="F102" s="30">
        <v>0</v>
      </c>
      <c r="G102" s="13">
        <v>0</v>
      </c>
      <c r="H102" s="30">
        <v>0</v>
      </c>
      <c r="I102" s="13">
        <v>0</v>
      </c>
      <c r="J102" s="30">
        <v>0</v>
      </c>
      <c r="K102" s="13">
        <v>0</v>
      </c>
      <c r="L102" s="30">
        <v>0</v>
      </c>
      <c r="M102" s="14"/>
      <c r="N102" s="13">
        <f t="shared" si="17"/>
        <v>0</v>
      </c>
      <c r="O102" s="30">
        <f t="shared" si="17"/>
        <v>0</v>
      </c>
      <c r="P102" s="15"/>
      <c r="Q102" s="21">
        <f t="shared" si="18"/>
        <v>0</v>
      </c>
      <c r="R102" s="21">
        <f>SUM(Q102:Q106)</f>
        <v>0</v>
      </c>
      <c r="T102" s="28">
        <f t="shared" si="19"/>
        <v>0</v>
      </c>
      <c r="U102" s="28"/>
      <c r="V102" s="36"/>
      <c r="W102" s="47" t="s">
        <v>110</v>
      </c>
      <c r="X102" s="47"/>
      <c r="Y102" s="47"/>
      <c r="Z102" s="47"/>
      <c r="AA102" s="47"/>
      <c r="AB102" s="47"/>
      <c r="AC102" s="47"/>
      <c r="AD102" s="47"/>
    </row>
    <row r="103" spans="1:30" ht="15.6" thickTop="1" thickBot="1" x14ac:dyDescent="0.35">
      <c r="A103" s="1" t="s">
        <v>21</v>
      </c>
      <c r="C103" s="16">
        <v>0</v>
      </c>
      <c r="D103" s="31">
        <v>0</v>
      </c>
      <c r="E103" s="16">
        <v>0</v>
      </c>
      <c r="F103" s="31">
        <v>0</v>
      </c>
      <c r="G103" s="16">
        <v>0</v>
      </c>
      <c r="H103" s="31">
        <v>0</v>
      </c>
      <c r="I103" s="16">
        <v>0</v>
      </c>
      <c r="J103" s="31">
        <v>0</v>
      </c>
      <c r="K103" s="16">
        <v>0</v>
      </c>
      <c r="L103" s="31">
        <v>0</v>
      </c>
      <c r="M103" s="14"/>
      <c r="N103" s="16">
        <f t="shared" si="17"/>
        <v>0</v>
      </c>
      <c r="O103" s="31">
        <f t="shared" si="17"/>
        <v>0</v>
      </c>
      <c r="P103" s="15"/>
      <c r="Q103" s="21">
        <f t="shared" si="18"/>
        <v>0</v>
      </c>
      <c r="R103" s="14"/>
      <c r="T103" s="28">
        <f t="shared" si="19"/>
        <v>0</v>
      </c>
      <c r="U103" s="14"/>
      <c r="V103" s="14"/>
      <c r="W103" s="47" t="s">
        <v>21</v>
      </c>
      <c r="X103" s="47"/>
      <c r="Y103" s="47"/>
      <c r="Z103" s="47"/>
      <c r="AA103" s="47"/>
      <c r="AB103" s="47"/>
      <c r="AC103" s="47"/>
      <c r="AD103" s="47"/>
    </row>
    <row r="104" spans="1:30" ht="15.6" thickTop="1" thickBot="1" x14ac:dyDescent="0.35">
      <c r="A104" s="1" t="s">
        <v>464</v>
      </c>
      <c r="C104" s="16">
        <v>0</v>
      </c>
      <c r="D104" s="31">
        <v>0</v>
      </c>
      <c r="E104" s="16">
        <v>0</v>
      </c>
      <c r="F104" s="31">
        <v>0</v>
      </c>
      <c r="G104" s="16">
        <v>0</v>
      </c>
      <c r="H104" s="31">
        <v>0</v>
      </c>
      <c r="I104" s="16">
        <v>0</v>
      </c>
      <c r="J104" s="31">
        <v>0</v>
      </c>
      <c r="K104" s="16">
        <v>0</v>
      </c>
      <c r="L104" s="31">
        <v>0</v>
      </c>
      <c r="M104" s="14"/>
      <c r="N104" s="16">
        <f t="shared" si="17"/>
        <v>0</v>
      </c>
      <c r="O104" s="31">
        <f t="shared" si="17"/>
        <v>0</v>
      </c>
      <c r="P104" s="15"/>
      <c r="Q104" s="21">
        <f t="shared" si="18"/>
        <v>0</v>
      </c>
      <c r="R104" s="14"/>
      <c r="T104" s="28">
        <f t="shared" si="19"/>
        <v>0</v>
      </c>
      <c r="U104" s="14"/>
      <c r="V104" s="14"/>
      <c r="W104" s="47" t="s">
        <v>464</v>
      </c>
      <c r="X104" s="47"/>
      <c r="Y104" s="47"/>
      <c r="Z104" s="47"/>
      <c r="AA104" s="47"/>
      <c r="AB104" s="47"/>
      <c r="AC104" s="47"/>
      <c r="AD104" s="47"/>
    </row>
    <row r="105" spans="1:30" ht="15.6" thickTop="1" thickBot="1" x14ac:dyDescent="0.35">
      <c r="A105" s="1" t="s">
        <v>111</v>
      </c>
      <c r="C105" s="16">
        <v>0</v>
      </c>
      <c r="D105" s="31">
        <v>0</v>
      </c>
      <c r="E105" s="16">
        <v>0</v>
      </c>
      <c r="F105" s="31">
        <v>0</v>
      </c>
      <c r="G105" s="16">
        <v>0</v>
      </c>
      <c r="H105" s="31">
        <v>0</v>
      </c>
      <c r="I105" s="16">
        <v>0</v>
      </c>
      <c r="J105" s="31">
        <v>0</v>
      </c>
      <c r="K105" s="16">
        <v>0</v>
      </c>
      <c r="L105" s="31">
        <v>0</v>
      </c>
      <c r="M105" s="14"/>
      <c r="N105" s="16">
        <f t="shared" si="17"/>
        <v>0</v>
      </c>
      <c r="O105" s="31">
        <f t="shared" si="17"/>
        <v>0</v>
      </c>
      <c r="P105" s="15"/>
      <c r="Q105" s="21">
        <f t="shared" si="18"/>
        <v>0</v>
      </c>
      <c r="R105" s="14"/>
      <c r="T105" s="28">
        <f t="shared" si="19"/>
        <v>0</v>
      </c>
      <c r="U105" s="14"/>
      <c r="V105" s="14"/>
      <c r="W105" s="47" t="s">
        <v>111</v>
      </c>
      <c r="X105" s="47"/>
      <c r="Y105" s="47"/>
      <c r="Z105" s="47"/>
      <c r="AA105" s="47"/>
      <c r="AB105" s="47"/>
      <c r="AC105" s="47"/>
      <c r="AD105" s="47"/>
    </row>
    <row r="106" spans="1:30" ht="15.6" thickTop="1" thickBot="1" x14ac:dyDescent="0.35">
      <c r="A106" s="6" t="s">
        <v>112</v>
      </c>
      <c r="B106" s="5"/>
      <c r="C106" s="10">
        <v>0</v>
      </c>
      <c r="D106" s="29">
        <v>0</v>
      </c>
      <c r="E106" s="10">
        <v>0</v>
      </c>
      <c r="F106" s="29">
        <v>0</v>
      </c>
      <c r="G106" s="10">
        <v>0</v>
      </c>
      <c r="H106" s="29">
        <v>0</v>
      </c>
      <c r="I106" s="10">
        <v>0</v>
      </c>
      <c r="J106" s="29">
        <v>0</v>
      </c>
      <c r="K106" s="10">
        <v>0</v>
      </c>
      <c r="L106" s="29">
        <v>0</v>
      </c>
      <c r="M106" s="11"/>
      <c r="N106" s="10">
        <f t="shared" si="17"/>
        <v>0</v>
      </c>
      <c r="O106" s="29">
        <f t="shared" si="17"/>
        <v>0</v>
      </c>
      <c r="P106" s="12"/>
      <c r="Q106" s="21">
        <f t="shared" si="18"/>
        <v>0</v>
      </c>
      <c r="R106" s="11"/>
      <c r="T106" s="28">
        <f t="shared" si="19"/>
        <v>0</v>
      </c>
      <c r="U106" s="11"/>
      <c r="V106" s="43"/>
      <c r="W106" s="53" t="s">
        <v>112</v>
      </c>
      <c r="X106" s="47"/>
      <c r="Y106" s="47"/>
      <c r="Z106" s="47"/>
      <c r="AA106" s="47"/>
      <c r="AB106" s="47"/>
      <c r="AC106" s="47"/>
      <c r="AD106" s="47"/>
    </row>
    <row r="107" spans="1:30" ht="15.6" thickTop="1" thickBot="1" x14ac:dyDescent="0.35">
      <c r="A107" s="1" t="s">
        <v>113</v>
      </c>
      <c r="C107" s="13">
        <v>0</v>
      </c>
      <c r="D107" s="30">
        <v>0</v>
      </c>
      <c r="E107" s="13">
        <v>0</v>
      </c>
      <c r="F107" s="30">
        <v>0</v>
      </c>
      <c r="G107" s="13">
        <v>0</v>
      </c>
      <c r="H107" s="30">
        <v>0</v>
      </c>
      <c r="I107" s="13">
        <v>0</v>
      </c>
      <c r="J107" s="30">
        <v>0</v>
      </c>
      <c r="K107" s="13">
        <v>0</v>
      </c>
      <c r="L107" s="30">
        <v>0</v>
      </c>
      <c r="M107" s="14"/>
      <c r="N107" s="13">
        <f t="shared" si="17"/>
        <v>0</v>
      </c>
      <c r="O107" s="30">
        <f t="shared" si="17"/>
        <v>0</v>
      </c>
      <c r="P107" s="15"/>
      <c r="Q107" s="21">
        <f t="shared" si="18"/>
        <v>0</v>
      </c>
      <c r="R107" s="21">
        <f>SUM(Q107:Q111)</f>
        <v>0</v>
      </c>
      <c r="T107" s="28">
        <f t="shared" si="19"/>
        <v>0</v>
      </c>
      <c r="U107" s="28"/>
      <c r="V107" s="36"/>
      <c r="W107" s="47" t="s">
        <v>113</v>
      </c>
      <c r="X107" s="47"/>
      <c r="Y107" s="47"/>
      <c r="Z107" s="47"/>
      <c r="AA107" s="47"/>
      <c r="AB107" s="47"/>
      <c r="AC107" s="47"/>
      <c r="AD107" s="47"/>
    </row>
    <row r="108" spans="1:30" ht="15.6" thickTop="1" thickBot="1" x14ac:dyDescent="0.35">
      <c r="A108" s="1" t="s">
        <v>114</v>
      </c>
      <c r="C108" s="16">
        <v>0</v>
      </c>
      <c r="D108" s="31">
        <v>0</v>
      </c>
      <c r="E108" s="16">
        <v>0</v>
      </c>
      <c r="F108" s="31">
        <v>0</v>
      </c>
      <c r="G108" s="16">
        <v>0</v>
      </c>
      <c r="H108" s="31">
        <v>0</v>
      </c>
      <c r="I108" s="16">
        <v>0</v>
      </c>
      <c r="J108" s="31">
        <v>0</v>
      </c>
      <c r="K108" s="16">
        <v>0</v>
      </c>
      <c r="L108" s="31">
        <v>0</v>
      </c>
      <c r="M108" s="14"/>
      <c r="N108" s="16">
        <f t="shared" si="17"/>
        <v>0</v>
      </c>
      <c r="O108" s="31">
        <f t="shared" si="17"/>
        <v>0</v>
      </c>
      <c r="P108" s="15"/>
      <c r="Q108" s="21">
        <f t="shared" si="18"/>
        <v>0</v>
      </c>
      <c r="R108" s="14"/>
      <c r="T108" s="28">
        <f t="shared" si="19"/>
        <v>0</v>
      </c>
      <c r="U108" s="14"/>
      <c r="V108" s="14"/>
      <c r="W108" s="47" t="s">
        <v>114</v>
      </c>
      <c r="X108" s="47"/>
      <c r="Y108" s="47"/>
      <c r="Z108" s="47"/>
      <c r="AA108" s="47"/>
      <c r="AB108" s="47"/>
      <c r="AC108" s="47"/>
      <c r="AD108" s="47"/>
    </row>
    <row r="109" spans="1:30" ht="15.6" thickTop="1" thickBot="1" x14ac:dyDescent="0.35">
      <c r="A109" s="1" t="s">
        <v>22</v>
      </c>
      <c r="C109" s="16">
        <v>0</v>
      </c>
      <c r="D109" s="31">
        <v>0</v>
      </c>
      <c r="E109" s="16">
        <v>0</v>
      </c>
      <c r="F109" s="31">
        <v>0</v>
      </c>
      <c r="G109" s="16">
        <v>0</v>
      </c>
      <c r="H109" s="31">
        <v>0</v>
      </c>
      <c r="I109" s="16">
        <v>0</v>
      </c>
      <c r="J109" s="31">
        <v>0</v>
      </c>
      <c r="K109" s="16">
        <v>0</v>
      </c>
      <c r="L109" s="31">
        <v>0</v>
      </c>
      <c r="M109" s="14"/>
      <c r="N109" s="16">
        <f t="shared" si="17"/>
        <v>0</v>
      </c>
      <c r="O109" s="31">
        <f t="shared" si="17"/>
        <v>0</v>
      </c>
      <c r="P109" s="15"/>
      <c r="Q109" s="21">
        <f t="shared" si="18"/>
        <v>0</v>
      </c>
      <c r="R109" s="14"/>
      <c r="T109" s="28">
        <f t="shared" si="19"/>
        <v>0</v>
      </c>
      <c r="U109" s="14"/>
      <c r="V109" s="14"/>
      <c r="W109" s="47" t="s">
        <v>22</v>
      </c>
      <c r="X109" s="47"/>
      <c r="Y109" s="47"/>
      <c r="Z109" s="47"/>
      <c r="AA109" s="47"/>
      <c r="AB109" s="47"/>
      <c r="AC109" s="47"/>
      <c r="AD109" s="47"/>
    </row>
    <row r="110" spans="1:30" ht="15.6" thickTop="1" thickBot="1" x14ac:dyDescent="0.35">
      <c r="A110" s="1" t="s">
        <v>115</v>
      </c>
      <c r="C110" s="16">
        <v>0</v>
      </c>
      <c r="D110" s="31">
        <v>0</v>
      </c>
      <c r="E110" s="16">
        <v>0</v>
      </c>
      <c r="F110" s="31">
        <v>0</v>
      </c>
      <c r="G110" s="16">
        <v>0</v>
      </c>
      <c r="H110" s="31">
        <v>0</v>
      </c>
      <c r="I110" s="16">
        <v>0</v>
      </c>
      <c r="J110" s="31">
        <v>0</v>
      </c>
      <c r="K110" s="16">
        <v>0</v>
      </c>
      <c r="L110" s="31">
        <v>0</v>
      </c>
      <c r="M110" s="14"/>
      <c r="N110" s="16">
        <f t="shared" si="17"/>
        <v>0</v>
      </c>
      <c r="O110" s="31">
        <f t="shared" si="17"/>
        <v>0</v>
      </c>
      <c r="P110" s="15"/>
      <c r="Q110" s="21">
        <f t="shared" si="18"/>
        <v>0</v>
      </c>
      <c r="R110" s="14"/>
      <c r="T110" s="28">
        <f t="shared" si="19"/>
        <v>0</v>
      </c>
      <c r="U110" s="14"/>
      <c r="V110" s="14"/>
      <c r="W110" s="47" t="s">
        <v>115</v>
      </c>
      <c r="X110" s="47"/>
      <c r="Y110" s="47"/>
      <c r="Z110" s="47"/>
      <c r="AA110" s="47"/>
      <c r="AB110" s="47"/>
      <c r="AC110" s="47"/>
      <c r="AD110" s="47"/>
    </row>
    <row r="111" spans="1:30" ht="15.6" thickTop="1" thickBot="1" x14ac:dyDescent="0.35">
      <c r="A111" s="6" t="s">
        <v>116</v>
      </c>
      <c r="B111" s="5"/>
      <c r="C111" s="10">
        <v>0</v>
      </c>
      <c r="D111" s="29">
        <v>0</v>
      </c>
      <c r="E111" s="10">
        <v>0</v>
      </c>
      <c r="F111" s="29">
        <v>0</v>
      </c>
      <c r="G111" s="10">
        <v>0</v>
      </c>
      <c r="H111" s="29">
        <v>0</v>
      </c>
      <c r="I111" s="10">
        <v>0</v>
      </c>
      <c r="J111" s="29">
        <v>0</v>
      </c>
      <c r="K111" s="10">
        <v>0</v>
      </c>
      <c r="L111" s="29">
        <v>0</v>
      </c>
      <c r="M111" s="11"/>
      <c r="N111" s="10">
        <f t="shared" si="17"/>
        <v>0</v>
      </c>
      <c r="O111" s="29">
        <f t="shared" si="17"/>
        <v>0</v>
      </c>
      <c r="P111" s="12"/>
      <c r="Q111" s="21">
        <f t="shared" si="18"/>
        <v>0</v>
      </c>
      <c r="T111" s="28">
        <f t="shared" si="19"/>
        <v>0</v>
      </c>
      <c r="W111" s="53" t="s">
        <v>116</v>
      </c>
      <c r="X111" s="47"/>
      <c r="Y111" s="47"/>
      <c r="Z111" s="47"/>
      <c r="AA111" s="47"/>
      <c r="AB111" s="47"/>
      <c r="AC111" s="47"/>
      <c r="AD111" s="47"/>
    </row>
    <row r="112" spans="1:30" ht="15.6" thickTop="1" thickBot="1" x14ac:dyDescent="0.35">
      <c r="A112" s="7" t="s">
        <v>245</v>
      </c>
      <c r="B112" s="8"/>
      <c r="C112" s="17">
        <v>0</v>
      </c>
      <c r="D112" s="32">
        <v>0</v>
      </c>
      <c r="E112" s="17">
        <v>0</v>
      </c>
      <c r="F112" s="32">
        <v>0</v>
      </c>
      <c r="G112" s="17">
        <v>0</v>
      </c>
      <c r="H112" s="32">
        <v>0</v>
      </c>
      <c r="I112" s="17">
        <v>0</v>
      </c>
      <c r="J112" s="32">
        <v>0</v>
      </c>
      <c r="K112" s="17">
        <v>0</v>
      </c>
      <c r="L112" s="32">
        <v>0</v>
      </c>
      <c r="M112" s="18"/>
      <c r="N112" s="17">
        <f t="shared" si="17"/>
        <v>0</v>
      </c>
      <c r="O112" s="32">
        <f t="shared" si="17"/>
        <v>0</v>
      </c>
      <c r="P112" s="19"/>
      <c r="Q112" s="21">
        <f t="shared" si="18"/>
        <v>0</v>
      </c>
      <c r="T112" s="28">
        <f t="shared" si="19"/>
        <v>0</v>
      </c>
      <c r="W112" s="7" t="s">
        <v>245</v>
      </c>
      <c r="X112" s="47"/>
      <c r="Y112" s="47"/>
      <c r="Z112" s="47"/>
      <c r="AA112" s="47"/>
      <c r="AB112" s="47"/>
      <c r="AC112" s="47"/>
      <c r="AD112" s="47"/>
    </row>
    <row r="113" spans="1:30" ht="15.6" thickTop="1" thickBot="1" x14ac:dyDescent="0.35">
      <c r="A113" s="7" t="s">
        <v>242</v>
      </c>
      <c r="B113" s="8"/>
      <c r="C113" s="17">
        <v>0</v>
      </c>
      <c r="D113" s="32">
        <v>0</v>
      </c>
      <c r="E113" s="17">
        <v>0</v>
      </c>
      <c r="F113" s="32">
        <v>0</v>
      </c>
      <c r="G113" s="17">
        <v>0</v>
      </c>
      <c r="H113" s="32">
        <v>0</v>
      </c>
      <c r="I113" s="17">
        <v>0</v>
      </c>
      <c r="J113" s="32">
        <v>0</v>
      </c>
      <c r="K113" s="17">
        <v>0</v>
      </c>
      <c r="L113" s="32">
        <v>0</v>
      </c>
      <c r="M113" s="18"/>
      <c r="N113" s="17">
        <f t="shared" si="17"/>
        <v>0</v>
      </c>
      <c r="O113" s="32">
        <f t="shared" si="17"/>
        <v>0</v>
      </c>
      <c r="P113" s="19"/>
      <c r="Q113" s="21">
        <f t="shared" si="18"/>
        <v>0</v>
      </c>
      <c r="T113" s="28">
        <f t="shared" si="19"/>
        <v>0</v>
      </c>
      <c r="W113" s="7" t="s">
        <v>242</v>
      </c>
      <c r="X113" s="47"/>
      <c r="Y113" s="47"/>
      <c r="Z113" s="47"/>
      <c r="AA113" s="47"/>
      <c r="AB113" s="47"/>
      <c r="AC113" s="47"/>
      <c r="AD113" s="47"/>
    </row>
    <row r="114" spans="1:30" ht="15.6" thickTop="1" thickBot="1" x14ac:dyDescent="0.35">
      <c r="A114" s="7" t="s">
        <v>243</v>
      </c>
      <c r="B114" s="8"/>
      <c r="C114" s="17">
        <v>0</v>
      </c>
      <c r="D114" s="32">
        <v>0</v>
      </c>
      <c r="E114" s="17">
        <v>0</v>
      </c>
      <c r="F114" s="32">
        <v>0</v>
      </c>
      <c r="G114" s="17">
        <v>0</v>
      </c>
      <c r="H114" s="32">
        <v>0</v>
      </c>
      <c r="I114" s="17">
        <v>0</v>
      </c>
      <c r="J114" s="32">
        <v>0</v>
      </c>
      <c r="K114" s="17">
        <v>0</v>
      </c>
      <c r="L114" s="32">
        <v>0</v>
      </c>
      <c r="M114" s="18"/>
      <c r="N114" s="17">
        <f t="shared" si="17"/>
        <v>0</v>
      </c>
      <c r="O114" s="32">
        <f t="shared" si="17"/>
        <v>0</v>
      </c>
      <c r="P114" s="19"/>
      <c r="Q114" s="21">
        <f t="shared" si="18"/>
        <v>0</v>
      </c>
      <c r="T114" s="28">
        <f t="shared" si="19"/>
        <v>0</v>
      </c>
      <c r="W114" s="7" t="s">
        <v>243</v>
      </c>
      <c r="X114" s="47"/>
      <c r="Y114" s="47"/>
      <c r="Z114" s="47"/>
      <c r="AA114" s="47"/>
      <c r="AB114" s="47"/>
      <c r="AC114" s="47"/>
      <c r="AD114" s="47"/>
    </row>
    <row r="115" spans="1:30" ht="15.6" thickTop="1" thickBot="1" x14ac:dyDescent="0.35">
      <c r="A115" s="7" t="s">
        <v>244</v>
      </c>
      <c r="B115" s="8"/>
      <c r="C115" s="17">
        <v>0</v>
      </c>
      <c r="D115" s="32">
        <v>0</v>
      </c>
      <c r="E115" s="17">
        <v>0</v>
      </c>
      <c r="F115" s="32">
        <v>0</v>
      </c>
      <c r="G115" s="17">
        <v>0</v>
      </c>
      <c r="H115" s="32">
        <v>0</v>
      </c>
      <c r="I115" s="17">
        <v>0</v>
      </c>
      <c r="J115" s="32">
        <v>0</v>
      </c>
      <c r="K115" s="17">
        <v>0</v>
      </c>
      <c r="L115" s="32">
        <v>0</v>
      </c>
      <c r="M115" s="18"/>
      <c r="N115" s="17">
        <f t="shared" si="17"/>
        <v>0</v>
      </c>
      <c r="O115" s="32">
        <f t="shared" si="17"/>
        <v>0</v>
      </c>
      <c r="P115" s="19"/>
      <c r="Q115" s="21">
        <f t="shared" si="18"/>
        <v>0</v>
      </c>
      <c r="T115" s="28">
        <f t="shared" si="19"/>
        <v>0</v>
      </c>
      <c r="W115" s="7" t="s">
        <v>244</v>
      </c>
      <c r="X115" s="47"/>
      <c r="Y115" s="47"/>
      <c r="Z115" s="47"/>
      <c r="AA115" s="47"/>
      <c r="AB115" s="47"/>
      <c r="AC115" s="47"/>
      <c r="AD115" s="47"/>
    </row>
    <row r="116" spans="1:30" ht="15.6" thickTop="1" thickBot="1" x14ac:dyDescent="0.35">
      <c r="A116" s="25" t="s">
        <v>54</v>
      </c>
      <c r="B116" t="s">
        <v>500</v>
      </c>
      <c r="C116" s="13">
        <v>2</v>
      </c>
      <c r="D116" s="30">
        <v>2</v>
      </c>
      <c r="E116" s="13">
        <v>3</v>
      </c>
      <c r="F116" s="30">
        <v>1</v>
      </c>
      <c r="G116" s="13">
        <v>1</v>
      </c>
      <c r="H116" s="30">
        <v>0</v>
      </c>
      <c r="I116" s="13">
        <v>3</v>
      </c>
      <c r="J116" s="30">
        <v>1</v>
      </c>
      <c r="K116" s="13">
        <v>1</v>
      </c>
      <c r="L116" s="30">
        <v>1</v>
      </c>
      <c r="M116" s="14"/>
      <c r="N116" s="13">
        <f t="shared" si="17"/>
        <v>10</v>
      </c>
      <c r="O116" s="30">
        <f t="shared" si="17"/>
        <v>5</v>
      </c>
      <c r="P116" s="15"/>
      <c r="Q116" s="21">
        <f t="shared" si="18"/>
        <v>15</v>
      </c>
      <c r="R116" s="21">
        <f>SUM(Q116:Q118)</f>
        <v>54</v>
      </c>
      <c r="T116" s="28">
        <f t="shared" si="19"/>
        <v>1.4999999999999999E-2</v>
      </c>
      <c r="U116" s="28">
        <f>R116/$Q$233</f>
        <v>5.3999999999999999E-2</v>
      </c>
      <c r="V116" s="36"/>
      <c r="W116" s="25" t="s">
        <v>54</v>
      </c>
      <c r="X116" s="52">
        <f t="shared" ref="X116:X121" si="29">$Y$3+$X$8*$Y$6</f>
        <v>3.5260741589839637E-3</v>
      </c>
      <c r="Y116" s="45">
        <f t="shared" ref="Y116:Y121" si="30">T116</f>
        <v>1.4999999999999999E-2</v>
      </c>
      <c r="Z116" s="52">
        <f t="shared" ref="Z116:Z121" si="31">$Y$3+$Z$8*$Y$6</f>
        <v>2.7243156610246809E-2</v>
      </c>
      <c r="AA116" s="47"/>
      <c r="AB116" s="52">
        <f>$AC$3+$AB$8*$AC$6</f>
        <v>3.6501569457634969E-2</v>
      </c>
      <c r="AC116" s="45">
        <f>U116</f>
        <v>5.3999999999999999E-2</v>
      </c>
      <c r="AD116" s="52">
        <f>$AC$3+$AD$8*$AC$6</f>
        <v>8.1145489365894441E-2</v>
      </c>
    </row>
    <row r="117" spans="1:30" ht="15.6" thickTop="1" thickBot="1" x14ac:dyDescent="0.35">
      <c r="A117" s="25" t="s">
        <v>23</v>
      </c>
      <c r="B117" t="s">
        <v>500</v>
      </c>
      <c r="C117" s="16">
        <v>2</v>
      </c>
      <c r="D117" s="31">
        <v>2</v>
      </c>
      <c r="E117" s="16">
        <v>3</v>
      </c>
      <c r="F117" s="31">
        <v>1</v>
      </c>
      <c r="G117" s="16">
        <v>2</v>
      </c>
      <c r="H117" s="31">
        <v>1</v>
      </c>
      <c r="I117" s="16">
        <v>2</v>
      </c>
      <c r="J117" s="31">
        <v>3</v>
      </c>
      <c r="K117" s="16">
        <v>2</v>
      </c>
      <c r="L117" s="31">
        <v>1</v>
      </c>
      <c r="M117" s="14"/>
      <c r="N117" s="16">
        <f t="shared" si="17"/>
        <v>11</v>
      </c>
      <c r="O117" s="31">
        <f t="shared" si="17"/>
        <v>8</v>
      </c>
      <c r="P117" s="15"/>
      <c r="Q117" s="21">
        <f t="shared" si="18"/>
        <v>19</v>
      </c>
      <c r="R117" s="14"/>
      <c r="T117" s="28">
        <f t="shared" si="19"/>
        <v>1.9E-2</v>
      </c>
      <c r="U117" s="14"/>
      <c r="V117" s="14"/>
      <c r="W117" s="25" t="s">
        <v>23</v>
      </c>
      <c r="X117" s="52">
        <f t="shared" si="29"/>
        <v>3.5260741589839637E-3</v>
      </c>
      <c r="Y117" s="45">
        <f t="shared" si="30"/>
        <v>1.9E-2</v>
      </c>
      <c r="Z117" s="52">
        <f t="shared" si="31"/>
        <v>2.7243156610246809E-2</v>
      </c>
      <c r="AA117" s="47"/>
      <c r="AB117" s="47"/>
      <c r="AC117" s="47"/>
      <c r="AD117" s="47"/>
    </row>
    <row r="118" spans="1:30" ht="15.6" thickTop="1" thickBot="1" x14ac:dyDescent="0.35">
      <c r="A118" s="26" t="s">
        <v>24</v>
      </c>
      <c r="B118" s="5" t="s">
        <v>500</v>
      </c>
      <c r="C118" s="10">
        <v>0</v>
      </c>
      <c r="D118" s="29">
        <v>4</v>
      </c>
      <c r="E118" s="10">
        <v>1</v>
      </c>
      <c r="F118" s="29">
        <v>1</v>
      </c>
      <c r="G118" s="10">
        <v>2</v>
      </c>
      <c r="H118" s="29">
        <v>1</v>
      </c>
      <c r="I118" s="10">
        <v>4</v>
      </c>
      <c r="J118" s="29">
        <v>2</v>
      </c>
      <c r="K118" s="10">
        <v>2</v>
      </c>
      <c r="L118" s="29">
        <v>3</v>
      </c>
      <c r="M118" s="11"/>
      <c r="N118" s="10">
        <f t="shared" si="17"/>
        <v>9</v>
      </c>
      <c r="O118" s="29">
        <f t="shared" si="17"/>
        <v>11</v>
      </c>
      <c r="P118" s="12"/>
      <c r="Q118" s="21">
        <f t="shared" si="18"/>
        <v>20</v>
      </c>
      <c r="R118" s="11"/>
      <c r="T118" s="28">
        <f t="shared" si="19"/>
        <v>0.02</v>
      </c>
      <c r="U118" s="11"/>
      <c r="V118" s="43"/>
      <c r="W118" s="26" t="s">
        <v>24</v>
      </c>
      <c r="X118" s="52">
        <f t="shared" si="29"/>
        <v>3.5260741589839637E-3</v>
      </c>
      <c r="Y118" s="45">
        <f t="shared" si="30"/>
        <v>0.02</v>
      </c>
      <c r="Z118" s="52">
        <f t="shared" si="31"/>
        <v>2.7243156610246809E-2</v>
      </c>
      <c r="AA118" s="47"/>
      <c r="AB118" s="47"/>
      <c r="AC118" s="47"/>
      <c r="AD118" s="47"/>
    </row>
    <row r="119" spans="1:30" ht="15.6" thickTop="1" thickBot="1" x14ac:dyDescent="0.35">
      <c r="A119" s="23" t="s">
        <v>55</v>
      </c>
      <c r="B119" s="9" t="s">
        <v>500</v>
      </c>
      <c r="C119" s="13">
        <v>3</v>
      </c>
      <c r="D119" s="30">
        <v>0</v>
      </c>
      <c r="E119" s="13">
        <v>0</v>
      </c>
      <c r="F119" s="30">
        <v>3</v>
      </c>
      <c r="G119" s="13">
        <v>3</v>
      </c>
      <c r="H119" s="30">
        <v>1</v>
      </c>
      <c r="I119" s="13">
        <v>2</v>
      </c>
      <c r="J119" s="30">
        <v>1</v>
      </c>
      <c r="K119" s="13">
        <v>2</v>
      </c>
      <c r="L119" s="30">
        <v>0</v>
      </c>
      <c r="M119" s="14"/>
      <c r="N119" s="13">
        <f t="shared" si="17"/>
        <v>10</v>
      </c>
      <c r="O119" s="30">
        <f t="shared" si="17"/>
        <v>5</v>
      </c>
      <c r="P119" s="15"/>
      <c r="Q119" s="21">
        <f t="shared" si="18"/>
        <v>15</v>
      </c>
      <c r="R119" s="21">
        <f>SUM(Q119:Q121)</f>
        <v>45</v>
      </c>
      <c r="T119" s="28">
        <f t="shared" si="19"/>
        <v>1.4999999999999999E-2</v>
      </c>
      <c r="U119" s="28">
        <f>R119/$Q$233</f>
        <v>4.4999999999999998E-2</v>
      </c>
      <c r="V119" s="36"/>
      <c r="W119" s="23" t="s">
        <v>55</v>
      </c>
      <c r="X119" s="52">
        <f t="shared" si="29"/>
        <v>3.5260741589839637E-3</v>
      </c>
      <c r="Y119" s="45">
        <f t="shared" si="30"/>
        <v>1.4999999999999999E-2</v>
      </c>
      <c r="Z119" s="52">
        <f t="shared" si="31"/>
        <v>2.7243156610246809E-2</v>
      </c>
      <c r="AA119" s="47"/>
      <c r="AB119" s="52">
        <f>$AC$3+$AB$8*$AC$6</f>
        <v>3.6501569457634969E-2</v>
      </c>
      <c r="AC119" s="45">
        <f>U119</f>
        <v>4.4999999999999998E-2</v>
      </c>
      <c r="AD119" s="52">
        <f>$AC$3+$AD$8*$AC$6</f>
        <v>8.1145489365894441E-2</v>
      </c>
    </row>
    <row r="120" spans="1:30" ht="15.6" thickTop="1" thickBot="1" x14ac:dyDescent="0.35">
      <c r="A120" s="23" t="s">
        <v>117</v>
      </c>
      <c r="B120" s="9" t="s">
        <v>500</v>
      </c>
      <c r="C120" s="16">
        <v>2</v>
      </c>
      <c r="D120" s="31">
        <v>0</v>
      </c>
      <c r="E120" s="16">
        <v>2</v>
      </c>
      <c r="F120" s="31">
        <v>0</v>
      </c>
      <c r="G120" s="16">
        <v>2</v>
      </c>
      <c r="H120" s="31">
        <v>6</v>
      </c>
      <c r="I120" s="16">
        <v>1</v>
      </c>
      <c r="J120" s="31">
        <v>0</v>
      </c>
      <c r="K120" s="16">
        <v>3</v>
      </c>
      <c r="L120" s="31">
        <v>3</v>
      </c>
      <c r="M120" s="14"/>
      <c r="N120" s="16">
        <f t="shared" si="17"/>
        <v>10</v>
      </c>
      <c r="O120" s="31">
        <f t="shared" si="17"/>
        <v>9</v>
      </c>
      <c r="P120" s="15"/>
      <c r="Q120" s="21">
        <f t="shared" si="18"/>
        <v>19</v>
      </c>
      <c r="R120" s="14"/>
      <c r="T120" s="28">
        <f t="shared" si="19"/>
        <v>1.9E-2</v>
      </c>
      <c r="U120" s="14"/>
      <c r="V120" s="14"/>
      <c r="W120" s="23" t="s">
        <v>117</v>
      </c>
      <c r="X120" s="52">
        <f t="shared" si="29"/>
        <v>3.5260741589839637E-3</v>
      </c>
      <c r="Y120" s="45">
        <f t="shared" si="30"/>
        <v>1.9E-2</v>
      </c>
      <c r="Z120" s="52">
        <f t="shared" si="31"/>
        <v>2.7243156610246809E-2</v>
      </c>
      <c r="AA120" s="47"/>
      <c r="AB120" s="47"/>
      <c r="AC120" s="47"/>
      <c r="AD120" s="47"/>
    </row>
    <row r="121" spans="1:30" ht="15.6" thickTop="1" thickBot="1" x14ac:dyDescent="0.35">
      <c r="A121" s="24" t="s">
        <v>25</v>
      </c>
      <c r="B121" s="5" t="s">
        <v>500</v>
      </c>
      <c r="C121" s="10">
        <v>0</v>
      </c>
      <c r="D121" s="29">
        <v>3</v>
      </c>
      <c r="E121" s="10">
        <v>3</v>
      </c>
      <c r="F121" s="29">
        <v>1</v>
      </c>
      <c r="G121" s="10">
        <v>0</v>
      </c>
      <c r="H121" s="29">
        <v>1</v>
      </c>
      <c r="I121" s="10">
        <v>0</v>
      </c>
      <c r="J121" s="29">
        <v>3</v>
      </c>
      <c r="K121" s="10">
        <v>0</v>
      </c>
      <c r="L121" s="29">
        <v>0</v>
      </c>
      <c r="M121" s="11"/>
      <c r="N121" s="10">
        <f t="shared" si="17"/>
        <v>3</v>
      </c>
      <c r="O121" s="29">
        <f t="shared" si="17"/>
        <v>8</v>
      </c>
      <c r="P121" s="12"/>
      <c r="Q121" s="21">
        <f t="shared" si="18"/>
        <v>11</v>
      </c>
      <c r="R121" s="14"/>
      <c r="T121" s="28">
        <f t="shared" si="19"/>
        <v>1.0999999999999999E-2</v>
      </c>
      <c r="U121" s="14"/>
      <c r="V121" s="14"/>
      <c r="W121" s="24" t="s">
        <v>25</v>
      </c>
      <c r="X121" s="52">
        <f t="shared" si="29"/>
        <v>3.5260741589839637E-3</v>
      </c>
      <c r="Y121" s="45">
        <f t="shared" si="30"/>
        <v>1.0999999999999999E-2</v>
      </c>
      <c r="Z121" s="52">
        <f t="shared" si="31"/>
        <v>2.7243156610246809E-2</v>
      </c>
      <c r="AA121" s="47"/>
      <c r="AB121" s="47"/>
      <c r="AC121" s="47"/>
      <c r="AD121" s="47"/>
    </row>
    <row r="122" spans="1:30" ht="15.6" thickTop="1" thickBot="1" x14ac:dyDescent="0.35">
      <c r="A122" s="7" t="s">
        <v>233</v>
      </c>
      <c r="B122" s="8"/>
      <c r="C122" s="17">
        <v>0</v>
      </c>
      <c r="D122" s="32">
        <v>0</v>
      </c>
      <c r="E122" s="17">
        <v>0</v>
      </c>
      <c r="F122" s="32">
        <v>0</v>
      </c>
      <c r="G122" s="17">
        <v>0</v>
      </c>
      <c r="H122" s="32">
        <v>0</v>
      </c>
      <c r="I122" s="17">
        <v>0</v>
      </c>
      <c r="J122" s="32">
        <v>0</v>
      </c>
      <c r="K122" s="17">
        <v>0</v>
      </c>
      <c r="L122" s="32">
        <v>0</v>
      </c>
      <c r="M122" s="18"/>
      <c r="N122" s="17">
        <f t="shared" si="17"/>
        <v>0</v>
      </c>
      <c r="O122" s="32">
        <f t="shared" si="17"/>
        <v>0</v>
      </c>
      <c r="P122" s="19"/>
      <c r="Q122" s="21">
        <f t="shared" si="18"/>
        <v>0</v>
      </c>
      <c r="R122" s="14"/>
      <c r="T122" s="28">
        <f t="shared" si="19"/>
        <v>0</v>
      </c>
      <c r="U122" s="14"/>
      <c r="V122" s="14"/>
      <c r="W122" s="7" t="s">
        <v>233</v>
      </c>
      <c r="X122" s="47"/>
      <c r="Z122" s="47"/>
      <c r="AA122" s="47"/>
      <c r="AB122" s="47"/>
      <c r="AC122" s="47"/>
      <c r="AD122" s="47"/>
    </row>
    <row r="123" spans="1:30" ht="15.6" thickTop="1" thickBot="1" x14ac:dyDescent="0.35">
      <c r="A123" s="7" t="s">
        <v>214</v>
      </c>
      <c r="B123" s="8"/>
      <c r="C123" s="17">
        <v>0</v>
      </c>
      <c r="D123" s="32">
        <v>0</v>
      </c>
      <c r="E123" s="17">
        <v>0</v>
      </c>
      <c r="F123" s="32">
        <v>0</v>
      </c>
      <c r="G123" s="17">
        <v>0</v>
      </c>
      <c r="H123" s="32">
        <v>0</v>
      </c>
      <c r="I123" s="17">
        <v>0</v>
      </c>
      <c r="J123" s="32">
        <v>0</v>
      </c>
      <c r="K123" s="17">
        <v>0</v>
      </c>
      <c r="L123" s="32">
        <v>0</v>
      </c>
      <c r="M123" s="18"/>
      <c r="N123" s="17">
        <f t="shared" si="17"/>
        <v>0</v>
      </c>
      <c r="O123" s="32">
        <f t="shared" si="17"/>
        <v>0</v>
      </c>
      <c r="P123" s="19"/>
      <c r="Q123" s="21">
        <f t="shared" si="18"/>
        <v>0</v>
      </c>
      <c r="R123" s="14"/>
      <c r="T123" s="28">
        <f t="shared" si="19"/>
        <v>0</v>
      </c>
      <c r="U123" s="14"/>
      <c r="V123" s="14"/>
      <c r="W123" s="7" t="s">
        <v>214</v>
      </c>
      <c r="X123" s="47"/>
      <c r="Z123" s="47"/>
      <c r="AA123" s="47"/>
      <c r="AB123" s="47"/>
      <c r="AD123" s="47"/>
    </row>
    <row r="124" spans="1:30" ht="15.6" thickTop="1" thickBot="1" x14ac:dyDescent="0.35">
      <c r="A124" s="1" t="s">
        <v>26</v>
      </c>
      <c r="C124" s="13">
        <v>0</v>
      </c>
      <c r="D124" s="30">
        <v>0</v>
      </c>
      <c r="E124" s="13">
        <v>0</v>
      </c>
      <c r="F124" s="30">
        <v>0</v>
      </c>
      <c r="G124" s="13">
        <v>0</v>
      </c>
      <c r="H124" s="30">
        <v>0</v>
      </c>
      <c r="I124" s="13">
        <v>0</v>
      </c>
      <c r="J124" s="30">
        <v>0</v>
      </c>
      <c r="K124" s="13">
        <v>0</v>
      </c>
      <c r="L124" s="30">
        <v>0</v>
      </c>
      <c r="M124" s="14"/>
      <c r="N124" s="13">
        <f t="shared" si="17"/>
        <v>0</v>
      </c>
      <c r="O124" s="30">
        <f t="shared" si="17"/>
        <v>0</v>
      </c>
      <c r="P124" s="15"/>
      <c r="Q124" s="21">
        <f t="shared" si="18"/>
        <v>0</v>
      </c>
      <c r="R124" s="21">
        <f>SUM(Q124:Q129)</f>
        <v>0</v>
      </c>
      <c r="T124" s="28">
        <f t="shared" si="19"/>
        <v>0</v>
      </c>
      <c r="U124" s="28"/>
      <c r="V124" s="36"/>
      <c r="W124" s="47" t="s">
        <v>26</v>
      </c>
      <c r="X124" s="47"/>
      <c r="Y124" s="47"/>
      <c r="Z124" s="47"/>
      <c r="AA124" s="47"/>
      <c r="AB124" s="47"/>
      <c r="AC124" s="47"/>
      <c r="AD124" s="47"/>
    </row>
    <row r="125" spans="1:30" ht="15.6" thickTop="1" thickBot="1" x14ac:dyDescent="0.35">
      <c r="A125" s="1" t="s">
        <v>118</v>
      </c>
      <c r="C125" s="16">
        <v>0</v>
      </c>
      <c r="D125" s="31">
        <v>0</v>
      </c>
      <c r="E125" s="16">
        <v>0</v>
      </c>
      <c r="F125" s="31">
        <v>0</v>
      </c>
      <c r="G125" s="16">
        <v>0</v>
      </c>
      <c r="H125" s="31">
        <v>0</v>
      </c>
      <c r="I125" s="16">
        <v>0</v>
      </c>
      <c r="J125" s="31">
        <v>0</v>
      </c>
      <c r="K125" s="16">
        <v>0</v>
      </c>
      <c r="L125" s="31">
        <v>0</v>
      </c>
      <c r="M125" s="14"/>
      <c r="N125" s="16">
        <f t="shared" si="17"/>
        <v>0</v>
      </c>
      <c r="O125" s="31">
        <f t="shared" si="17"/>
        <v>0</v>
      </c>
      <c r="P125" s="15"/>
      <c r="Q125" s="21">
        <f t="shared" si="18"/>
        <v>0</v>
      </c>
      <c r="R125" s="14"/>
      <c r="T125" s="28">
        <f t="shared" si="19"/>
        <v>0</v>
      </c>
      <c r="U125" s="14"/>
      <c r="V125" s="14"/>
      <c r="W125" s="47" t="s">
        <v>118</v>
      </c>
      <c r="X125" s="47"/>
      <c r="Y125" s="47"/>
      <c r="Z125" s="47"/>
      <c r="AA125" s="47"/>
      <c r="AB125" s="47"/>
      <c r="AC125" s="47"/>
      <c r="AD125" s="47"/>
    </row>
    <row r="126" spans="1:30" ht="15.6" thickTop="1" thickBot="1" x14ac:dyDescent="0.35">
      <c r="A126" s="1" t="s">
        <v>122</v>
      </c>
      <c r="C126" s="16">
        <v>0</v>
      </c>
      <c r="D126" s="31">
        <v>0</v>
      </c>
      <c r="E126" s="16">
        <v>0</v>
      </c>
      <c r="F126" s="31">
        <v>0</v>
      </c>
      <c r="G126" s="16">
        <v>0</v>
      </c>
      <c r="H126" s="31">
        <v>0</v>
      </c>
      <c r="I126" s="16">
        <v>0</v>
      </c>
      <c r="J126" s="31">
        <v>0</v>
      </c>
      <c r="K126" s="16">
        <v>0</v>
      </c>
      <c r="L126" s="31">
        <v>0</v>
      </c>
      <c r="M126" s="14"/>
      <c r="N126" s="16">
        <f t="shared" si="17"/>
        <v>0</v>
      </c>
      <c r="O126" s="31">
        <f t="shared" si="17"/>
        <v>0</v>
      </c>
      <c r="P126" s="15"/>
      <c r="Q126" s="21">
        <f t="shared" si="18"/>
        <v>0</v>
      </c>
      <c r="R126" s="14"/>
      <c r="T126" s="28">
        <f t="shared" si="19"/>
        <v>0</v>
      </c>
      <c r="U126" s="14"/>
      <c r="V126" s="14"/>
      <c r="W126" s="47" t="s">
        <v>122</v>
      </c>
      <c r="X126" s="47"/>
      <c r="Y126" s="47"/>
      <c r="Z126" s="47"/>
      <c r="AA126" s="47"/>
      <c r="AB126" s="47"/>
      <c r="AC126" s="47"/>
      <c r="AD126" s="47"/>
    </row>
    <row r="127" spans="1:30" ht="15.6" thickTop="1" thickBot="1" x14ac:dyDescent="0.35">
      <c r="A127" s="1" t="s">
        <v>119</v>
      </c>
      <c r="C127" s="16">
        <v>0</v>
      </c>
      <c r="D127" s="31">
        <v>0</v>
      </c>
      <c r="E127" s="16">
        <v>0</v>
      </c>
      <c r="F127" s="31">
        <v>0</v>
      </c>
      <c r="G127" s="16">
        <v>0</v>
      </c>
      <c r="H127" s="31">
        <v>0</v>
      </c>
      <c r="I127" s="16">
        <v>0</v>
      </c>
      <c r="J127" s="31">
        <v>0</v>
      </c>
      <c r="K127" s="16">
        <v>0</v>
      </c>
      <c r="L127" s="31">
        <v>0</v>
      </c>
      <c r="M127" s="14"/>
      <c r="N127" s="16">
        <f t="shared" si="17"/>
        <v>0</v>
      </c>
      <c r="O127" s="31">
        <f t="shared" si="17"/>
        <v>0</v>
      </c>
      <c r="P127" s="15"/>
      <c r="Q127" s="21">
        <f t="shared" si="18"/>
        <v>0</v>
      </c>
      <c r="R127" s="14"/>
      <c r="T127" s="28">
        <f t="shared" si="19"/>
        <v>0</v>
      </c>
      <c r="U127" s="14"/>
      <c r="V127" s="14"/>
      <c r="W127" s="47" t="s">
        <v>119</v>
      </c>
      <c r="X127" s="47"/>
      <c r="Y127" s="47"/>
      <c r="Z127" s="47"/>
      <c r="AA127" s="47"/>
      <c r="AB127" s="47"/>
      <c r="AC127" s="47"/>
      <c r="AD127" s="47"/>
    </row>
    <row r="128" spans="1:30" ht="15.6" thickTop="1" thickBot="1" x14ac:dyDescent="0.35">
      <c r="A128" s="1" t="s">
        <v>120</v>
      </c>
      <c r="C128" s="16">
        <v>0</v>
      </c>
      <c r="D128" s="31">
        <v>0</v>
      </c>
      <c r="E128" s="16">
        <v>0</v>
      </c>
      <c r="F128" s="31">
        <v>0</v>
      </c>
      <c r="G128" s="16">
        <v>0</v>
      </c>
      <c r="H128" s="31">
        <v>0</v>
      </c>
      <c r="I128" s="16">
        <v>0</v>
      </c>
      <c r="J128" s="31">
        <v>0</v>
      </c>
      <c r="K128" s="16">
        <v>0</v>
      </c>
      <c r="L128" s="31">
        <v>0</v>
      </c>
      <c r="M128" s="14"/>
      <c r="N128" s="16">
        <f t="shared" si="17"/>
        <v>0</v>
      </c>
      <c r="O128" s="31">
        <f t="shared" si="17"/>
        <v>0</v>
      </c>
      <c r="P128" s="15"/>
      <c r="Q128" s="21">
        <f t="shared" si="18"/>
        <v>0</v>
      </c>
      <c r="R128" s="14"/>
      <c r="T128" s="28">
        <f t="shared" si="19"/>
        <v>0</v>
      </c>
      <c r="U128" s="14"/>
      <c r="V128" s="14"/>
      <c r="W128" s="47" t="s">
        <v>120</v>
      </c>
      <c r="X128" s="47"/>
      <c r="Y128" s="47"/>
      <c r="Z128" s="47"/>
      <c r="AA128" s="47"/>
      <c r="AB128" s="47"/>
      <c r="AC128" s="47"/>
      <c r="AD128" s="47"/>
    </row>
    <row r="129" spans="1:30" ht="15.6" thickTop="1" thickBot="1" x14ac:dyDescent="0.35">
      <c r="A129" s="6" t="s">
        <v>121</v>
      </c>
      <c r="B129" s="5"/>
      <c r="C129" s="10">
        <v>0</v>
      </c>
      <c r="D129" s="29">
        <v>0</v>
      </c>
      <c r="E129" s="10">
        <v>0</v>
      </c>
      <c r="F129" s="29">
        <v>0</v>
      </c>
      <c r="G129" s="10">
        <v>0</v>
      </c>
      <c r="H129" s="29">
        <v>0</v>
      </c>
      <c r="I129" s="10">
        <v>0</v>
      </c>
      <c r="J129" s="29">
        <v>0</v>
      </c>
      <c r="K129" s="10">
        <v>0</v>
      </c>
      <c r="L129" s="29">
        <v>0</v>
      </c>
      <c r="M129" s="11"/>
      <c r="N129" s="10">
        <f t="shared" si="17"/>
        <v>0</v>
      </c>
      <c r="O129" s="29">
        <f t="shared" si="17"/>
        <v>0</v>
      </c>
      <c r="P129" s="12"/>
      <c r="Q129" s="21">
        <f t="shared" si="18"/>
        <v>0</v>
      </c>
      <c r="R129" s="11"/>
      <c r="T129" s="28">
        <f t="shared" si="19"/>
        <v>0</v>
      </c>
      <c r="U129" s="11"/>
      <c r="V129" s="43"/>
      <c r="W129" s="53" t="s">
        <v>121</v>
      </c>
      <c r="X129" s="47"/>
      <c r="Y129" s="47"/>
      <c r="Z129" s="47"/>
      <c r="AA129" s="47"/>
      <c r="AB129" s="47"/>
      <c r="AC129" s="47"/>
      <c r="AD129" s="47"/>
    </row>
    <row r="130" spans="1:30" ht="15.6" thickTop="1" thickBot="1" x14ac:dyDescent="0.35">
      <c r="A130" s="1" t="s">
        <v>27</v>
      </c>
      <c r="C130" s="13">
        <v>0</v>
      </c>
      <c r="D130" s="30">
        <v>0</v>
      </c>
      <c r="E130" s="13">
        <v>0</v>
      </c>
      <c r="F130" s="30">
        <v>0</v>
      </c>
      <c r="G130" s="13">
        <v>0</v>
      </c>
      <c r="H130" s="30">
        <v>0</v>
      </c>
      <c r="I130" s="13">
        <v>0</v>
      </c>
      <c r="J130" s="30">
        <v>0</v>
      </c>
      <c r="K130" s="13">
        <v>0</v>
      </c>
      <c r="L130" s="30">
        <v>0</v>
      </c>
      <c r="M130" s="14"/>
      <c r="N130" s="13">
        <f t="shared" si="17"/>
        <v>0</v>
      </c>
      <c r="O130" s="30">
        <f t="shared" si="17"/>
        <v>0</v>
      </c>
      <c r="P130" s="15"/>
      <c r="Q130" s="21">
        <f t="shared" si="18"/>
        <v>0</v>
      </c>
      <c r="R130" s="21">
        <f>SUM(Q130:Q133)</f>
        <v>0</v>
      </c>
      <c r="T130" s="28">
        <f t="shared" si="19"/>
        <v>0</v>
      </c>
      <c r="U130" s="28"/>
      <c r="V130" s="36"/>
      <c r="W130" s="47" t="s">
        <v>27</v>
      </c>
      <c r="X130" s="47"/>
      <c r="Y130" s="47"/>
      <c r="Z130" s="47"/>
      <c r="AA130" s="47"/>
      <c r="AB130" s="47"/>
      <c r="AC130" s="47"/>
      <c r="AD130" s="47"/>
    </row>
    <row r="131" spans="1:30" ht="15.6" thickTop="1" thickBot="1" x14ac:dyDescent="0.35">
      <c r="A131" s="1" t="s">
        <v>123</v>
      </c>
      <c r="C131" s="16">
        <v>0</v>
      </c>
      <c r="D131" s="31">
        <v>0</v>
      </c>
      <c r="E131" s="16">
        <v>0</v>
      </c>
      <c r="F131" s="31">
        <v>0</v>
      </c>
      <c r="G131" s="16">
        <v>0</v>
      </c>
      <c r="H131" s="31">
        <v>0</v>
      </c>
      <c r="I131" s="16">
        <v>0</v>
      </c>
      <c r="J131" s="31">
        <v>0</v>
      </c>
      <c r="K131" s="16">
        <v>0</v>
      </c>
      <c r="L131" s="31">
        <v>0</v>
      </c>
      <c r="M131" s="14"/>
      <c r="N131" s="16">
        <f t="shared" si="17"/>
        <v>0</v>
      </c>
      <c r="O131" s="31">
        <f t="shared" si="17"/>
        <v>0</v>
      </c>
      <c r="P131" s="15"/>
      <c r="Q131" s="21">
        <f t="shared" si="18"/>
        <v>0</v>
      </c>
      <c r="R131" s="14"/>
      <c r="T131" s="28">
        <f t="shared" si="19"/>
        <v>0</v>
      </c>
      <c r="U131" s="14"/>
      <c r="V131" s="14"/>
      <c r="W131" s="47" t="s">
        <v>123</v>
      </c>
      <c r="X131" s="47"/>
      <c r="Y131" s="47"/>
      <c r="Z131" s="47"/>
      <c r="AA131" s="47"/>
      <c r="AB131" s="47"/>
      <c r="AC131" s="47"/>
      <c r="AD131" s="47"/>
    </row>
    <row r="132" spans="1:30" ht="15.6" thickTop="1" thickBot="1" x14ac:dyDescent="0.35">
      <c r="A132" s="1" t="s">
        <v>124</v>
      </c>
      <c r="C132" s="16">
        <v>0</v>
      </c>
      <c r="D132" s="31">
        <v>0</v>
      </c>
      <c r="E132" s="16">
        <v>0</v>
      </c>
      <c r="F132" s="31">
        <v>0</v>
      </c>
      <c r="G132" s="16">
        <v>0</v>
      </c>
      <c r="H132" s="31">
        <v>0</v>
      </c>
      <c r="I132" s="16">
        <v>0</v>
      </c>
      <c r="J132" s="31">
        <v>0</v>
      </c>
      <c r="K132" s="16">
        <v>0</v>
      </c>
      <c r="L132" s="31">
        <v>0</v>
      </c>
      <c r="M132" s="14"/>
      <c r="N132" s="16">
        <f t="shared" si="17"/>
        <v>0</v>
      </c>
      <c r="O132" s="31">
        <f t="shared" si="17"/>
        <v>0</v>
      </c>
      <c r="P132" s="15"/>
      <c r="Q132" s="21">
        <f t="shared" si="18"/>
        <v>0</v>
      </c>
      <c r="R132" s="14"/>
      <c r="T132" s="28">
        <f t="shared" si="19"/>
        <v>0</v>
      </c>
      <c r="U132" s="14"/>
      <c r="V132" s="14"/>
      <c r="W132" s="47" t="s">
        <v>124</v>
      </c>
      <c r="X132" s="47"/>
      <c r="Y132" s="47"/>
      <c r="Z132" s="47"/>
      <c r="AA132" s="47"/>
      <c r="AB132" s="47"/>
      <c r="AC132" s="47"/>
      <c r="AD132" s="47"/>
    </row>
    <row r="133" spans="1:30" ht="15.6" thickTop="1" thickBot="1" x14ac:dyDescent="0.35">
      <c r="A133" s="6" t="s">
        <v>125</v>
      </c>
      <c r="B133" s="5"/>
      <c r="C133" s="10">
        <v>0</v>
      </c>
      <c r="D133" s="29">
        <v>0</v>
      </c>
      <c r="E133" s="10">
        <v>0</v>
      </c>
      <c r="F133" s="29">
        <v>0</v>
      </c>
      <c r="G133" s="10">
        <v>0</v>
      </c>
      <c r="H133" s="29">
        <v>0</v>
      </c>
      <c r="I133" s="10">
        <v>0</v>
      </c>
      <c r="J133" s="29">
        <v>0</v>
      </c>
      <c r="K133" s="10">
        <v>0</v>
      </c>
      <c r="L133" s="29">
        <v>0</v>
      </c>
      <c r="M133" s="11"/>
      <c r="N133" s="10">
        <f t="shared" si="17"/>
        <v>0</v>
      </c>
      <c r="O133" s="29">
        <f t="shared" si="17"/>
        <v>0</v>
      </c>
      <c r="P133" s="12"/>
      <c r="Q133" s="21">
        <f t="shared" si="18"/>
        <v>0</v>
      </c>
      <c r="R133" s="14"/>
      <c r="T133" s="28">
        <f t="shared" si="19"/>
        <v>0</v>
      </c>
      <c r="U133" s="14"/>
      <c r="V133" s="14"/>
      <c r="W133" s="53" t="s">
        <v>125</v>
      </c>
      <c r="X133" s="47"/>
      <c r="Y133" s="47"/>
      <c r="Z133" s="47"/>
      <c r="AA133" s="47"/>
      <c r="AB133" s="47"/>
      <c r="AC133" s="47"/>
      <c r="AD133" s="47"/>
    </row>
    <row r="134" spans="1:30" ht="15.6" thickTop="1" thickBot="1" x14ac:dyDescent="0.35">
      <c r="A134" s="7" t="s">
        <v>218</v>
      </c>
      <c r="B134" s="8"/>
      <c r="C134" s="17">
        <v>0</v>
      </c>
      <c r="D134" s="32">
        <v>0</v>
      </c>
      <c r="E134" s="17">
        <v>0</v>
      </c>
      <c r="F134" s="32">
        <v>0</v>
      </c>
      <c r="G134" s="17">
        <v>0</v>
      </c>
      <c r="H134" s="32">
        <v>0</v>
      </c>
      <c r="I134" s="17">
        <v>0</v>
      </c>
      <c r="J134" s="32">
        <v>0</v>
      </c>
      <c r="K134" s="17">
        <v>0</v>
      </c>
      <c r="L134" s="32">
        <v>0</v>
      </c>
      <c r="M134" s="18"/>
      <c r="N134" s="17">
        <f t="shared" si="17"/>
        <v>0</v>
      </c>
      <c r="O134" s="32">
        <f t="shared" si="17"/>
        <v>0</v>
      </c>
      <c r="P134" s="19"/>
      <c r="Q134" s="21">
        <f t="shared" si="18"/>
        <v>0</v>
      </c>
      <c r="R134" s="14"/>
      <c r="T134" s="28">
        <f t="shared" si="19"/>
        <v>0</v>
      </c>
      <c r="U134" s="14"/>
      <c r="V134" s="14"/>
      <c r="W134" s="7" t="s">
        <v>218</v>
      </c>
      <c r="X134" s="47"/>
      <c r="Z134" s="47"/>
      <c r="AA134" s="47"/>
      <c r="AB134" s="47"/>
      <c r="AD134" s="47"/>
    </row>
    <row r="135" spans="1:30" ht="15.6" thickTop="1" thickBot="1" x14ac:dyDescent="0.35">
      <c r="A135" s="1" t="s">
        <v>126</v>
      </c>
      <c r="C135" s="13">
        <v>0</v>
      </c>
      <c r="D135" s="30">
        <v>0</v>
      </c>
      <c r="E135" s="13">
        <v>0</v>
      </c>
      <c r="F135" s="30">
        <v>0</v>
      </c>
      <c r="G135" s="13">
        <v>0</v>
      </c>
      <c r="H135" s="30">
        <v>0</v>
      </c>
      <c r="I135" s="13">
        <v>0</v>
      </c>
      <c r="J135" s="30">
        <v>0</v>
      </c>
      <c r="K135" s="13">
        <v>0</v>
      </c>
      <c r="L135" s="30">
        <v>0</v>
      </c>
      <c r="M135" s="14"/>
      <c r="N135" s="13">
        <f t="shared" si="17"/>
        <v>0</v>
      </c>
      <c r="O135" s="30">
        <f t="shared" si="17"/>
        <v>0</v>
      </c>
      <c r="P135" s="15"/>
      <c r="Q135" s="21">
        <f t="shared" si="18"/>
        <v>0</v>
      </c>
      <c r="R135" s="21">
        <f>SUM(Q135:Q140)</f>
        <v>0</v>
      </c>
      <c r="T135" s="28">
        <f t="shared" si="19"/>
        <v>0</v>
      </c>
      <c r="U135" s="28"/>
      <c r="V135" s="36"/>
      <c r="W135" s="47" t="s">
        <v>126</v>
      </c>
      <c r="X135" s="47"/>
      <c r="Y135" s="47"/>
      <c r="Z135" s="47"/>
      <c r="AA135" s="47"/>
      <c r="AB135" s="47"/>
      <c r="AC135" s="47"/>
      <c r="AD135" s="47"/>
    </row>
    <row r="136" spans="1:30" ht="15.6" thickTop="1" thickBot="1" x14ac:dyDescent="0.35">
      <c r="A136" s="1" t="s">
        <v>127</v>
      </c>
      <c r="C136" s="16">
        <v>0</v>
      </c>
      <c r="D136" s="31">
        <v>0</v>
      </c>
      <c r="E136" s="16">
        <v>0</v>
      </c>
      <c r="F136" s="31">
        <v>0</v>
      </c>
      <c r="G136" s="16">
        <v>0</v>
      </c>
      <c r="H136" s="31">
        <v>0</v>
      </c>
      <c r="I136" s="16">
        <v>0</v>
      </c>
      <c r="J136" s="31">
        <v>0</v>
      </c>
      <c r="K136" s="16">
        <v>0</v>
      </c>
      <c r="L136" s="31">
        <v>0</v>
      </c>
      <c r="M136" s="14"/>
      <c r="N136" s="16">
        <f t="shared" si="17"/>
        <v>0</v>
      </c>
      <c r="O136" s="31">
        <f t="shared" si="17"/>
        <v>0</v>
      </c>
      <c r="P136" s="15"/>
      <c r="Q136" s="21">
        <f t="shared" si="18"/>
        <v>0</v>
      </c>
      <c r="R136" s="14"/>
      <c r="T136" s="28">
        <f t="shared" si="19"/>
        <v>0</v>
      </c>
      <c r="U136" s="14"/>
      <c r="V136" s="14"/>
      <c r="W136" s="47" t="s">
        <v>127</v>
      </c>
      <c r="X136" s="47"/>
      <c r="Y136" s="47"/>
      <c r="Z136" s="47"/>
      <c r="AA136" s="47"/>
      <c r="AB136" s="47"/>
      <c r="AC136" s="47"/>
      <c r="AD136" s="47"/>
    </row>
    <row r="137" spans="1:30" ht="15.6" thickTop="1" thickBot="1" x14ac:dyDescent="0.35">
      <c r="A137" s="1" t="s">
        <v>28</v>
      </c>
      <c r="C137" s="16">
        <v>0</v>
      </c>
      <c r="D137" s="31">
        <v>0</v>
      </c>
      <c r="E137" s="16">
        <v>0</v>
      </c>
      <c r="F137" s="31">
        <v>0</v>
      </c>
      <c r="G137" s="16">
        <v>0</v>
      </c>
      <c r="H137" s="31">
        <v>0</v>
      </c>
      <c r="I137" s="16">
        <v>0</v>
      </c>
      <c r="J137" s="31">
        <v>0</v>
      </c>
      <c r="K137" s="16">
        <v>0</v>
      </c>
      <c r="L137" s="31">
        <v>0</v>
      </c>
      <c r="M137" s="14"/>
      <c r="N137" s="16">
        <f t="shared" si="17"/>
        <v>0</v>
      </c>
      <c r="O137" s="31">
        <f t="shared" si="17"/>
        <v>0</v>
      </c>
      <c r="P137" s="15"/>
      <c r="Q137" s="21">
        <f t="shared" si="18"/>
        <v>0</v>
      </c>
      <c r="R137" s="14"/>
      <c r="T137" s="28">
        <f t="shared" si="19"/>
        <v>0</v>
      </c>
      <c r="U137" s="14"/>
      <c r="V137" s="14"/>
      <c r="W137" s="47" t="s">
        <v>28</v>
      </c>
      <c r="X137" s="47"/>
      <c r="Y137" s="47"/>
      <c r="Z137" s="47"/>
      <c r="AA137" s="47"/>
      <c r="AB137" s="47"/>
      <c r="AC137" s="47"/>
      <c r="AD137" s="47"/>
    </row>
    <row r="138" spans="1:30" ht="15.6" thickTop="1" thickBot="1" x14ac:dyDescent="0.35">
      <c r="A138" s="1" t="s">
        <v>128</v>
      </c>
      <c r="C138" s="16">
        <v>0</v>
      </c>
      <c r="D138" s="31">
        <v>0</v>
      </c>
      <c r="E138" s="16">
        <v>0</v>
      </c>
      <c r="F138" s="31">
        <v>0</v>
      </c>
      <c r="G138" s="16">
        <v>0</v>
      </c>
      <c r="H138" s="31">
        <v>0</v>
      </c>
      <c r="I138" s="16">
        <v>0</v>
      </c>
      <c r="J138" s="31">
        <v>0</v>
      </c>
      <c r="K138" s="16">
        <v>0</v>
      </c>
      <c r="L138" s="31">
        <v>0</v>
      </c>
      <c r="M138" s="14"/>
      <c r="N138" s="16">
        <f t="shared" si="17"/>
        <v>0</v>
      </c>
      <c r="O138" s="31">
        <f t="shared" si="17"/>
        <v>0</v>
      </c>
      <c r="P138" s="15"/>
      <c r="Q138" s="21">
        <f t="shared" si="18"/>
        <v>0</v>
      </c>
      <c r="R138" s="14"/>
      <c r="T138" s="28">
        <f t="shared" si="19"/>
        <v>0</v>
      </c>
      <c r="U138" s="14"/>
      <c r="V138" s="14"/>
      <c r="W138" s="47" t="s">
        <v>128</v>
      </c>
      <c r="X138" s="47"/>
      <c r="Y138" s="47"/>
      <c r="Z138" s="47"/>
      <c r="AA138" s="47"/>
      <c r="AB138" s="47"/>
      <c r="AC138" s="47"/>
      <c r="AD138" s="47"/>
    </row>
    <row r="139" spans="1:30" ht="15.6" thickTop="1" thickBot="1" x14ac:dyDescent="0.35">
      <c r="A139" s="1" t="s">
        <v>129</v>
      </c>
      <c r="C139" s="16">
        <v>0</v>
      </c>
      <c r="D139" s="31">
        <v>0</v>
      </c>
      <c r="E139" s="16">
        <v>0</v>
      </c>
      <c r="F139" s="31">
        <v>0</v>
      </c>
      <c r="G139" s="16">
        <v>0</v>
      </c>
      <c r="H139" s="31">
        <v>0</v>
      </c>
      <c r="I139" s="16">
        <v>0</v>
      </c>
      <c r="J139" s="31">
        <v>0</v>
      </c>
      <c r="K139" s="16">
        <v>0</v>
      </c>
      <c r="L139" s="31">
        <v>0</v>
      </c>
      <c r="M139" s="14"/>
      <c r="N139" s="16">
        <f t="shared" ref="N139:O202" si="32">SUM(C139,E139,G139,I139,K139)</f>
        <v>0</v>
      </c>
      <c r="O139" s="31">
        <f t="shared" si="32"/>
        <v>0</v>
      </c>
      <c r="P139" s="15"/>
      <c r="Q139" s="21">
        <f t="shared" ref="Q139:Q202" si="33">SUM(N139,O139)</f>
        <v>0</v>
      </c>
      <c r="R139" s="14"/>
      <c r="T139" s="28">
        <f t="shared" ref="T139:T202" si="34">Q139/$Q$233</f>
        <v>0</v>
      </c>
      <c r="U139" s="14"/>
      <c r="V139" s="14"/>
      <c r="W139" s="47" t="s">
        <v>129</v>
      </c>
      <c r="X139" s="47"/>
      <c r="Y139" s="47"/>
      <c r="Z139" s="47"/>
      <c r="AA139" s="47"/>
      <c r="AB139" s="47"/>
      <c r="AC139" s="47"/>
      <c r="AD139" s="47"/>
    </row>
    <row r="140" spans="1:30" ht="15.6" thickTop="1" thickBot="1" x14ac:dyDescent="0.35">
      <c r="A140" s="6" t="s">
        <v>130</v>
      </c>
      <c r="B140" s="5"/>
      <c r="C140" s="10">
        <v>0</v>
      </c>
      <c r="D140" s="29">
        <v>0</v>
      </c>
      <c r="E140" s="10">
        <v>0</v>
      </c>
      <c r="F140" s="29">
        <v>0</v>
      </c>
      <c r="G140" s="10">
        <v>0</v>
      </c>
      <c r="H140" s="29">
        <v>0</v>
      </c>
      <c r="I140" s="10">
        <v>0</v>
      </c>
      <c r="J140" s="29">
        <v>0</v>
      </c>
      <c r="K140" s="10">
        <v>0</v>
      </c>
      <c r="L140" s="29">
        <v>0</v>
      </c>
      <c r="M140" s="11"/>
      <c r="N140" s="10">
        <f t="shared" si="32"/>
        <v>0</v>
      </c>
      <c r="O140" s="29">
        <f t="shared" si="32"/>
        <v>0</v>
      </c>
      <c r="P140" s="12"/>
      <c r="Q140" s="21">
        <f t="shared" si="33"/>
        <v>0</v>
      </c>
      <c r="T140" s="28">
        <f t="shared" si="34"/>
        <v>0</v>
      </c>
      <c r="W140" s="53" t="s">
        <v>130</v>
      </c>
      <c r="X140" s="47"/>
      <c r="Y140" s="47"/>
      <c r="Z140" s="47"/>
      <c r="AA140" s="47"/>
      <c r="AB140" s="47"/>
      <c r="AC140" s="47"/>
      <c r="AD140" s="47"/>
    </row>
    <row r="141" spans="1:30" ht="15.6" thickTop="1" thickBot="1" x14ac:dyDescent="0.35">
      <c r="A141" s="7" t="s">
        <v>220</v>
      </c>
      <c r="B141" s="8"/>
      <c r="C141" s="17">
        <v>0</v>
      </c>
      <c r="D141" s="32">
        <v>0</v>
      </c>
      <c r="E141" s="17">
        <v>0</v>
      </c>
      <c r="F141" s="32">
        <v>0</v>
      </c>
      <c r="G141" s="17">
        <v>0</v>
      </c>
      <c r="H141" s="32">
        <v>0</v>
      </c>
      <c r="I141" s="17">
        <v>0</v>
      </c>
      <c r="J141" s="32">
        <v>0</v>
      </c>
      <c r="K141" s="17">
        <v>0</v>
      </c>
      <c r="L141" s="32">
        <v>0</v>
      </c>
      <c r="M141" s="18"/>
      <c r="N141" s="17">
        <f t="shared" si="32"/>
        <v>0</v>
      </c>
      <c r="O141" s="32">
        <f t="shared" si="32"/>
        <v>0</v>
      </c>
      <c r="P141" s="19"/>
      <c r="Q141" s="21">
        <f t="shared" si="33"/>
        <v>0</v>
      </c>
      <c r="T141" s="28">
        <f t="shared" si="34"/>
        <v>0</v>
      </c>
      <c r="W141" s="7" t="s">
        <v>220</v>
      </c>
      <c r="X141" s="47"/>
      <c r="Z141" s="47"/>
      <c r="AA141" s="47"/>
      <c r="AB141" s="47"/>
      <c r="AD141" s="47"/>
    </row>
    <row r="142" spans="1:30" ht="15.6" thickTop="1" thickBot="1" x14ac:dyDescent="0.35">
      <c r="A142" s="1" t="s">
        <v>131</v>
      </c>
      <c r="C142" s="13">
        <v>0</v>
      </c>
      <c r="D142" s="30">
        <v>0</v>
      </c>
      <c r="E142" s="13">
        <v>0</v>
      </c>
      <c r="F142" s="30">
        <v>0</v>
      </c>
      <c r="G142" s="13">
        <v>0</v>
      </c>
      <c r="H142" s="30">
        <v>0</v>
      </c>
      <c r="I142" s="13">
        <v>0</v>
      </c>
      <c r="J142" s="30">
        <v>0</v>
      </c>
      <c r="K142" s="13">
        <v>0</v>
      </c>
      <c r="L142" s="30">
        <v>0</v>
      </c>
      <c r="M142" s="14"/>
      <c r="N142" s="13">
        <f t="shared" si="32"/>
        <v>0</v>
      </c>
      <c r="O142" s="30">
        <f t="shared" si="32"/>
        <v>0</v>
      </c>
      <c r="P142" s="15"/>
      <c r="Q142" s="21">
        <f t="shared" si="33"/>
        <v>0</v>
      </c>
      <c r="R142" s="21">
        <f>SUM(Q142:Q147)</f>
        <v>0</v>
      </c>
      <c r="T142" s="28">
        <f t="shared" si="34"/>
        <v>0</v>
      </c>
      <c r="U142" s="28"/>
      <c r="V142" s="36"/>
      <c r="W142" s="47" t="s">
        <v>131</v>
      </c>
      <c r="X142" s="47"/>
      <c r="Y142" s="47"/>
      <c r="Z142" s="47"/>
      <c r="AA142" s="47"/>
      <c r="AB142" s="47"/>
      <c r="AC142" s="47"/>
      <c r="AD142" s="47"/>
    </row>
    <row r="143" spans="1:30" ht="15.6" thickTop="1" thickBot="1" x14ac:dyDescent="0.35">
      <c r="A143" s="1" t="s">
        <v>132</v>
      </c>
      <c r="C143" s="16">
        <v>0</v>
      </c>
      <c r="D143" s="31">
        <v>0</v>
      </c>
      <c r="E143" s="16">
        <v>0</v>
      </c>
      <c r="F143" s="31">
        <v>0</v>
      </c>
      <c r="G143" s="16">
        <v>0</v>
      </c>
      <c r="H143" s="31">
        <v>0</v>
      </c>
      <c r="I143" s="16">
        <v>0</v>
      </c>
      <c r="J143" s="31">
        <v>0</v>
      </c>
      <c r="K143" s="16">
        <v>0</v>
      </c>
      <c r="L143" s="31">
        <v>0</v>
      </c>
      <c r="M143" s="14"/>
      <c r="N143" s="16">
        <f t="shared" si="32"/>
        <v>0</v>
      </c>
      <c r="O143" s="31">
        <f t="shared" si="32"/>
        <v>0</v>
      </c>
      <c r="P143" s="15"/>
      <c r="Q143" s="21">
        <f t="shared" si="33"/>
        <v>0</v>
      </c>
      <c r="R143" s="14"/>
      <c r="T143" s="28">
        <f t="shared" si="34"/>
        <v>0</v>
      </c>
      <c r="U143" s="14"/>
      <c r="V143" s="14"/>
      <c r="W143" s="47" t="s">
        <v>132</v>
      </c>
      <c r="X143" s="47"/>
      <c r="Y143" s="47"/>
      <c r="Z143" s="47"/>
      <c r="AA143" s="47"/>
      <c r="AB143" s="47"/>
      <c r="AC143" s="47"/>
      <c r="AD143" s="47"/>
    </row>
    <row r="144" spans="1:30" ht="15.6" thickTop="1" thickBot="1" x14ac:dyDescent="0.35">
      <c r="A144" s="1" t="s">
        <v>133</v>
      </c>
      <c r="C144" s="16">
        <v>0</v>
      </c>
      <c r="D144" s="31">
        <v>0</v>
      </c>
      <c r="E144" s="16">
        <v>0</v>
      </c>
      <c r="F144" s="31">
        <v>0</v>
      </c>
      <c r="G144" s="16">
        <v>0</v>
      </c>
      <c r="H144" s="31">
        <v>0</v>
      </c>
      <c r="I144" s="16">
        <v>0</v>
      </c>
      <c r="J144" s="31">
        <v>0</v>
      </c>
      <c r="K144" s="16">
        <v>0</v>
      </c>
      <c r="L144" s="31">
        <v>0</v>
      </c>
      <c r="M144" s="14"/>
      <c r="N144" s="16">
        <f t="shared" si="32"/>
        <v>0</v>
      </c>
      <c r="O144" s="31">
        <f t="shared" si="32"/>
        <v>0</v>
      </c>
      <c r="P144" s="15"/>
      <c r="Q144" s="21">
        <f t="shared" si="33"/>
        <v>0</v>
      </c>
      <c r="R144" s="14"/>
      <c r="T144" s="28">
        <f t="shared" si="34"/>
        <v>0</v>
      </c>
      <c r="U144" s="14"/>
      <c r="V144" s="14"/>
      <c r="W144" s="47" t="s">
        <v>133</v>
      </c>
      <c r="X144" s="47"/>
      <c r="Y144" s="47"/>
      <c r="Z144" s="47"/>
      <c r="AA144" s="47"/>
      <c r="AB144" s="47"/>
      <c r="AC144" s="47"/>
      <c r="AD144" s="47"/>
    </row>
    <row r="145" spans="1:30" ht="15.6" thickTop="1" thickBot="1" x14ac:dyDescent="0.35">
      <c r="A145" s="1" t="s">
        <v>29</v>
      </c>
      <c r="C145" s="16">
        <v>0</v>
      </c>
      <c r="D145" s="31">
        <v>0</v>
      </c>
      <c r="E145" s="16">
        <v>0</v>
      </c>
      <c r="F145" s="31">
        <v>0</v>
      </c>
      <c r="G145" s="16">
        <v>0</v>
      </c>
      <c r="H145" s="31">
        <v>0</v>
      </c>
      <c r="I145" s="16">
        <v>0</v>
      </c>
      <c r="J145" s="31">
        <v>0</v>
      </c>
      <c r="K145" s="16">
        <v>0</v>
      </c>
      <c r="L145" s="31">
        <v>0</v>
      </c>
      <c r="M145" s="14"/>
      <c r="N145" s="16">
        <f t="shared" si="32"/>
        <v>0</v>
      </c>
      <c r="O145" s="31">
        <f t="shared" si="32"/>
        <v>0</v>
      </c>
      <c r="P145" s="15"/>
      <c r="Q145" s="21">
        <f t="shared" si="33"/>
        <v>0</v>
      </c>
      <c r="R145" s="14"/>
      <c r="T145" s="28">
        <f t="shared" si="34"/>
        <v>0</v>
      </c>
      <c r="U145" s="14"/>
      <c r="V145" s="14"/>
      <c r="W145" s="47" t="s">
        <v>29</v>
      </c>
      <c r="X145" s="47"/>
      <c r="Y145" s="47"/>
      <c r="Z145" s="47"/>
      <c r="AA145" s="47"/>
      <c r="AB145" s="47"/>
      <c r="AC145" s="47"/>
      <c r="AD145" s="47"/>
    </row>
    <row r="146" spans="1:30" ht="15.6" thickTop="1" thickBot="1" x14ac:dyDescent="0.35">
      <c r="A146" s="1" t="s">
        <v>134</v>
      </c>
      <c r="C146" s="16">
        <v>0</v>
      </c>
      <c r="D146" s="31">
        <v>0</v>
      </c>
      <c r="E146" s="16">
        <v>0</v>
      </c>
      <c r="F146" s="31">
        <v>0</v>
      </c>
      <c r="G146" s="16">
        <v>0</v>
      </c>
      <c r="H146" s="31">
        <v>0</v>
      </c>
      <c r="I146" s="16">
        <v>0</v>
      </c>
      <c r="J146" s="31">
        <v>0</v>
      </c>
      <c r="K146" s="16">
        <v>0</v>
      </c>
      <c r="L146" s="31">
        <v>0</v>
      </c>
      <c r="M146" s="14"/>
      <c r="N146" s="16">
        <f t="shared" si="32"/>
        <v>0</v>
      </c>
      <c r="O146" s="31">
        <f t="shared" si="32"/>
        <v>0</v>
      </c>
      <c r="P146" s="15"/>
      <c r="Q146" s="21">
        <f t="shared" si="33"/>
        <v>0</v>
      </c>
      <c r="R146" s="14"/>
      <c r="T146" s="28">
        <f t="shared" si="34"/>
        <v>0</v>
      </c>
      <c r="U146" s="14"/>
      <c r="V146" s="14"/>
      <c r="W146" s="47" t="s">
        <v>134</v>
      </c>
      <c r="X146" s="47"/>
      <c r="Y146" s="47"/>
      <c r="Z146" s="47"/>
      <c r="AA146" s="47"/>
      <c r="AB146" s="47"/>
      <c r="AC146" s="47"/>
      <c r="AD146" s="47"/>
    </row>
    <row r="147" spans="1:30" ht="15.6" thickTop="1" thickBot="1" x14ac:dyDescent="0.35">
      <c r="A147" s="6" t="s">
        <v>135</v>
      </c>
      <c r="B147" s="5"/>
      <c r="C147" s="10">
        <v>0</v>
      </c>
      <c r="D147" s="29">
        <v>0</v>
      </c>
      <c r="E147" s="10">
        <v>0</v>
      </c>
      <c r="F147" s="29">
        <v>0</v>
      </c>
      <c r="G147" s="10">
        <v>0</v>
      </c>
      <c r="H147" s="29">
        <v>0</v>
      </c>
      <c r="I147" s="10">
        <v>0</v>
      </c>
      <c r="J147" s="29">
        <v>0</v>
      </c>
      <c r="K147" s="10">
        <v>0</v>
      </c>
      <c r="L147" s="29">
        <v>0</v>
      </c>
      <c r="M147" s="11"/>
      <c r="N147" s="10">
        <f t="shared" si="32"/>
        <v>0</v>
      </c>
      <c r="O147" s="29">
        <f t="shared" si="32"/>
        <v>0</v>
      </c>
      <c r="P147" s="12"/>
      <c r="Q147" s="21">
        <f t="shared" si="33"/>
        <v>0</v>
      </c>
      <c r="R147" s="11"/>
      <c r="T147" s="28">
        <f t="shared" si="34"/>
        <v>0</v>
      </c>
      <c r="U147" s="11"/>
      <c r="V147" s="43"/>
      <c r="W147" s="53" t="s">
        <v>135</v>
      </c>
      <c r="X147" s="47"/>
      <c r="Y147" s="47"/>
      <c r="Z147" s="47"/>
      <c r="AA147" s="47"/>
      <c r="AB147" s="47"/>
      <c r="AC147" s="47"/>
      <c r="AD147" s="47"/>
    </row>
    <row r="148" spans="1:30" ht="15.6" thickTop="1" thickBot="1" x14ac:dyDescent="0.35">
      <c r="A148" s="25" t="s">
        <v>56</v>
      </c>
      <c r="B148" t="s">
        <v>500</v>
      </c>
      <c r="C148" s="13">
        <v>2</v>
      </c>
      <c r="D148" s="30">
        <v>1</v>
      </c>
      <c r="E148" s="13">
        <v>1</v>
      </c>
      <c r="F148" s="30">
        <v>1</v>
      </c>
      <c r="G148" s="13">
        <v>1</v>
      </c>
      <c r="H148" s="30">
        <v>1</v>
      </c>
      <c r="I148" s="13">
        <v>3</v>
      </c>
      <c r="J148" s="30">
        <v>2</v>
      </c>
      <c r="K148" s="13">
        <v>4</v>
      </c>
      <c r="L148" s="30">
        <v>1</v>
      </c>
      <c r="M148" s="14"/>
      <c r="N148" s="13">
        <f t="shared" si="32"/>
        <v>11</v>
      </c>
      <c r="O148" s="30">
        <f t="shared" si="32"/>
        <v>6</v>
      </c>
      <c r="P148" s="15"/>
      <c r="Q148" s="21">
        <f t="shared" si="33"/>
        <v>17</v>
      </c>
      <c r="R148" s="21">
        <f>SUM(Q148:Q152)</f>
        <v>62</v>
      </c>
      <c r="T148" s="28">
        <f t="shared" si="34"/>
        <v>1.7000000000000001E-2</v>
      </c>
      <c r="U148" s="28">
        <f>R148/$Q$233</f>
        <v>6.2E-2</v>
      </c>
      <c r="V148" s="36"/>
      <c r="W148" s="25" t="s">
        <v>56</v>
      </c>
      <c r="X148" s="52">
        <f t="shared" ref="X148:X152" si="35">$Y$3+$X$8*$Y$6</f>
        <v>3.5260741589839637E-3</v>
      </c>
      <c r="Y148" s="45">
        <f t="shared" ref="Y148:Y152" si="36">T148</f>
        <v>1.7000000000000001E-2</v>
      </c>
      <c r="Z148" s="52">
        <f t="shared" ref="Z148:Z152" si="37">$Y$3+$Z$8*$Y$6</f>
        <v>2.7243156610246809E-2</v>
      </c>
      <c r="AA148" s="47"/>
      <c r="AB148" s="52">
        <f>$AC$3+$AB$8*$AC$6</f>
        <v>3.6501569457634969E-2</v>
      </c>
      <c r="AC148" s="45">
        <f>U148</f>
        <v>6.2E-2</v>
      </c>
      <c r="AD148" s="52">
        <f>$AC$3+$AD$8*$AC$6</f>
        <v>8.1145489365894441E-2</v>
      </c>
    </row>
    <row r="149" spans="1:30" ht="15.6" thickTop="1" thickBot="1" x14ac:dyDescent="0.35">
      <c r="A149" s="25" t="s">
        <v>136</v>
      </c>
      <c r="B149" t="s">
        <v>500</v>
      </c>
      <c r="C149" s="16">
        <v>2</v>
      </c>
      <c r="D149" s="31">
        <v>1</v>
      </c>
      <c r="E149" s="16">
        <v>0</v>
      </c>
      <c r="F149" s="31">
        <v>2</v>
      </c>
      <c r="G149" s="16">
        <v>3</v>
      </c>
      <c r="H149" s="31">
        <v>0</v>
      </c>
      <c r="I149" s="16">
        <v>1</v>
      </c>
      <c r="J149" s="31">
        <v>1</v>
      </c>
      <c r="K149" s="16">
        <v>2</v>
      </c>
      <c r="L149" s="31">
        <v>4</v>
      </c>
      <c r="M149" s="14"/>
      <c r="N149" s="16">
        <f t="shared" si="32"/>
        <v>8</v>
      </c>
      <c r="O149" s="31">
        <f t="shared" si="32"/>
        <v>8</v>
      </c>
      <c r="P149" s="15"/>
      <c r="Q149" s="21">
        <f t="shared" si="33"/>
        <v>16</v>
      </c>
      <c r="R149" s="14"/>
      <c r="T149" s="28">
        <f t="shared" si="34"/>
        <v>1.6E-2</v>
      </c>
      <c r="U149" s="14"/>
      <c r="V149" s="14"/>
      <c r="W149" s="25" t="s">
        <v>136</v>
      </c>
      <c r="X149" s="52">
        <f t="shared" si="35"/>
        <v>3.5260741589839637E-3</v>
      </c>
      <c r="Y149" s="45">
        <f t="shared" si="36"/>
        <v>1.6E-2</v>
      </c>
      <c r="Z149" s="52">
        <f t="shared" si="37"/>
        <v>2.7243156610246809E-2</v>
      </c>
      <c r="AA149" s="47"/>
      <c r="AB149" s="47"/>
      <c r="AC149" s="47"/>
      <c r="AD149" s="47"/>
    </row>
    <row r="150" spans="1:30" ht="15.6" thickTop="1" thickBot="1" x14ac:dyDescent="0.35">
      <c r="A150" s="25" t="s">
        <v>57</v>
      </c>
      <c r="B150" t="s">
        <v>500</v>
      </c>
      <c r="C150" s="16">
        <v>2</v>
      </c>
      <c r="D150" s="31">
        <v>0</v>
      </c>
      <c r="E150" s="16">
        <v>1</v>
      </c>
      <c r="F150" s="31">
        <v>1</v>
      </c>
      <c r="G150" s="16">
        <v>1</v>
      </c>
      <c r="H150" s="31">
        <v>1</v>
      </c>
      <c r="I150" s="16">
        <v>0</v>
      </c>
      <c r="J150" s="31">
        <v>0</v>
      </c>
      <c r="K150" s="16">
        <v>1</v>
      </c>
      <c r="L150" s="31">
        <v>0</v>
      </c>
      <c r="M150" s="14"/>
      <c r="N150" s="16">
        <f t="shared" si="32"/>
        <v>5</v>
      </c>
      <c r="O150" s="31">
        <f t="shared" si="32"/>
        <v>2</v>
      </c>
      <c r="P150" s="15"/>
      <c r="Q150" s="21">
        <f t="shared" si="33"/>
        <v>7</v>
      </c>
      <c r="R150" s="14"/>
      <c r="T150" s="28">
        <f t="shared" si="34"/>
        <v>7.0000000000000001E-3</v>
      </c>
      <c r="U150" s="14"/>
      <c r="V150" s="14"/>
      <c r="W150" s="25" t="s">
        <v>57</v>
      </c>
      <c r="X150" s="52">
        <f t="shared" si="35"/>
        <v>3.5260741589839637E-3</v>
      </c>
      <c r="Y150" s="45">
        <f t="shared" si="36"/>
        <v>7.0000000000000001E-3</v>
      </c>
      <c r="Z150" s="52">
        <f t="shared" si="37"/>
        <v>2.7243156610246809E-2</v>
      </c>
      <c r="AA150" s="47"/>
      <c r="AB150" s="47"/>
      <c r="AC150" s="47"/>
      <c r="AD150" s="47"/>
    </row>
    <row r="151" spans="1:30" ht="15.6" thickTop="1" thickBot="1" x14ac:dyDescent="0.35">
      <c r="A151" s="25" t="s">
        <v>137</v>
      </c>
      <c r="B151" t="s">
        <v>500</v>
      </c>
      <c r="C151" s="16">
        <v>1</v>
      </c>
      <c r="D151" s="31">
        <v>3</v>
      </c>
      <c r="E151" s="16">
        <v>0</v>
      </c>
      <c r="F151" s="31">
        <v>0</v>
      </c>
      <c r="G151" s="16">
        <v>0</v>
      </c>
      <c r="H151" s="31">
        <v>0</v>
      </c>
      <c r="I151" s="16">
        <v>1</v>
      </c>
      <c r="J151" s="31">
        <v>0</v>
      </c>
      <c r="K151" s="16">
        <v>3</v>
      </c>
      <c r="L151" s="31">
        <v>0</v>
      </c>
      <c r="M151" s="14"/>
      <c r="N151" s="16">
        <f t="shared" si="32"/>
        <v>5</v>
      </c>
      <c r="O151" s="31">
        <f t="shared" si="32"/>
        <v>3</v>
      </c>
      <c r="P151" s="15"/>
      <c r="Q151" s="21">
        <f t="shared" si="33"/>
        <v>8</v>
      </c>
      <c r="R151" s="14"/>
      <c r="T151" s="28">
        <f t="shared" si="34"/>
        <v>8.0000000000000002E-3</v>
      </c>
      <c r="U151" s="14"/>
      <c r="V151" s="14"/>
      <c r="W151" s="25" t="s">
        <v>137</v>
      </c>
      <c r="X151" s="52">
        <f t="shared" si="35"/>
        <v>3.5260741589839637E-3</v>
      </c>
      <c r="Y151" s="45">
        <f t="shared" si="36"/>
        <v>8.0000000000000002E-3</v>
      </c>
      <c r="Z151" s="52">
        <f t="shared" si="37"/>
        <v>2.7243156610246809E-2</v>
      </c>
      <c r="AA151" s="47"/>
      <c r="AB151" s="47"/>
      <c r="AC151" s="47"/>
      <c r="AD151" s="47"/>
    </row>
    <row r="152" spans="1:30" ht="15.6" thickTop="1" thickBot="1" x14ac:dyDescent="0.35">
      <c r="A152" s="26" t="s">
        <v>30</v>
      </c>
      <c r="B152" s="5" t="s">
        <v>500</v>
      </c>
      <c r="C152" s="10">
        <v>0</v>
      </c>
      <c r="D152" s="29">
        <v>2</v>
      </c>
      <c r="E152" s="10">
        <v>0</v>
      </c>
      <c r="F152" s="29">
        <v>3</v>
      </c>
      <c r="G152" s="10">
        <v>1</v>
      </c>
      <c r="H152" s="29">
        <v>2</v>
      </c>
      <c r="I152" s="10">
        <v>0</v>
      </c>
      <c r="J152" s="29">
        <v>2</v>
      </c>
      <c r="K152" s="10">
        <v>2</v>
      </c>
      <c r="L152" s="29">
        <v>2</v>
      </c>
      <c r="M152" s="11"/>
      <c r="N152" s="10">
        <f t="shared" si="32"/>
        <v>3</v>
      </c>
      <c r="O152" s="29">
        <f t="shared" si="32"/>
        <v>11</v>
      </c>
      <c r="P152" s="12"/>
      <c r="Q152" s="21">
        <f t="shared" si="33"/>
        <v>14</v>
      </c>
      <c r="R152" s="11"/>
      <c r="T152" s="28">
        <f t="shared" si="34"/>
        <v>1.4E-2</v>
      </c>
      <c r="U152" s="11"/>
      <c r="V152" s="43"/>
      <c r="W152" s="26" t="s">
        <v>30</v>
      </c>
      <c r="X152" s="52">
        <f t="shared" si="35"/>
        <v>3.5260741589839637E-3</v>
      </c>
      <c r="Y152" s="45">
        <f t="shared" si="36"/>
        <v>1.4E-2</v>
      </c>
      <c r="Z152" s="52">
        <f t="shared" si="37"/>
        <v>2.7243156610246809E-2</v>
      </c>
      <c r="AA152" s="47"/>
      <c r="AB152" s="47"/>
      <c r="AC152" s="47"/>
      <c r="AD152" s="47"/>
    </row>
    <row r="153" spans="1:30" ht="15.6" thickTop="1" thickBot="1" x14ac:dyDescent="0.35">
      <c r="A153" s="1" t="s">
        <v>138</v>
      </c>
      <c r="C153" s="13">
        <v>0</v>
      </c>
      <c r="D153" s="30">
        <v>0</v>
      </c>
      <c r="E153" s="13">
        <v>0</v>
      </c>
      <c r="F153" s="30">
        <v>0</v>
      </c>
      <c r="G153" s="13">
        <v>0</v>
      </c>
      <c r="H153" s="30">
        <v>0</v>
      </c>
      <c r="I153" s="13">
        <v>0</v>
      </c>
      <c r="J153" s="30">
        <v>0</v>
      </c>
      <c r="K153" s="13">
        <v>0</v>
      </c>
      <c r="L153" s="30">
        <v>0</v>
      </c>
      <c r="M153" s="14"/>
      <c r="N153" s="13">
        <f t="shared" si="32"/>
        <v>0</v>
      </c>
      <c r="O153" s="30">
        <f t="shared" si="32"/>
        <v>0</v>
      </c>
      <c r="P153" s="15"/>
      <c r="Q153" s="21">
        <f t="shared" si="33"/>
        <v>0</v>
      </c>
      <c r="R153" s="21">
        <f>SUM(Q153:Q158)</f>
        <v>0</v>
      </c>
      <c r="T153" s="28">
        <f t="shared" si="34"/>
        <v>0</v>
      </c>
      <c r="U153" s="28"/>
      <c r="V153" s="36"/>
      <c r="W153" s="47" t="s">
        <v>138</v>
      </c>
      <c r="X153" s="47"/>
      <c r="Y153" s="47"/>
      <c r="Z153" s="47"/>
      <c r="AA153" s="47"/>
      <c r="AB153" s="47"/>
      <c r="AC153" s="47"/>
      <c r="AD153" s="47"/>
    </row>
    <row r="154" spans="1:30" ht="15.6" thickTop="1" thickBot="1" x14ac:dyDescent="0.35">
      <c r="A154" s="1" t="s">
        <v>139</v>
      </c>
      <c r="C154" s="16">
        <v>0</v>
      </c>
      <c r="D154" s="31">
        <v>0</v>
      </c>
      <c r="E154" s="16">
        <v>0</v>
      </c>
      <c r="F154" s="31">
        <v>0</v>
      </c>
      <c r="G154" s="16">
        <v>0</v>
      </c>
      <c r="H154" s="31">
        <v>0</v>
      </c>
      <c r="I154" s="16">
        <v>0</v>
      </c>
      <c r="J154" s="31">
        <v>0</v>
      </c>
      <c r="K154" s="16">
        <v>0</v>
      </c>
      <c r="L154" s="31">
        <v>0</v>
      </c>
      <c r="M154" s="14"/>
      <c r="N154" s="16">
        <f t="shared" si="32"/>
        <v>0</v>
      </c>
      <c r="O154" s="31">
        <f t="shared" si="32"/>
        <v>0</v>
      </c>
      <c r="P154" s="15"/>
      <c r="Q154" s="21">
        <f t="shared" si="33"/>
        <v>0</v>
      </c>
      <c r="R154" s="14"/>
      <c r="T154" s="28">
        <f t="shared" si="34"/>
        <v>0</v>
      </c>
      <c r="U154" s="14"/>
      <c r="V154" s="14"/>
      <c r="W154" s="47" t="s">
        <v>139</v>
      </c>
      <c r="X154" s="47"/>
      <c r="Y154" s="47"/>
      <c r="Z154" s="47"/>
      <c r="AA154" s="47"/>
      <c r="AB154" s="47"/>
      <c r="AC154" s="47"/>
      <c r="AD154" s="47"/>
    </row>
    <row r="155" spans="1:30" ht="15.6" thickTop="1" thickBot="1" x14ac:dyDescent="0.35">
      <c r="A155" s="1" t="s">
        <v>140</v>
      </c>
      <c r="C155" s="16">
        <v>0</v>
      </c>
      <c r="D155" s="31">
        <v>0</v>
      </c>
      <c r="E155" s="16">
        <v>0</v>
      </c>
      <c r="F155" s="31">
        <v>0</v>
      </c>
      <c r="G155" s="16">
        <v>0</v>
      </c>
      <c r="H155" s="31">
        <v>0</v>
      </c>
      <c r="I155" s="16">
        <v>0</v>
      </c>
      <c r="J155" s="31">
        <v>0</v>
      </c>
      <c r="K155" s="16">
        <v>0</v>
      </c>
      <c r="L155" s="31">
        <v>0</v>
      </c>
      <c r="M155" s="14"/>
      <c r="N155" s="16">
        <f t="shared" si="32"/>
        <v>0</v>
      </c>
      <c r="O155" s="31">
        <f t="shared" si="32"/>
        <v>0</v>
      </c>
      <c r="P155" s="15"/>
      <c r="Q155" s="21">
        <f t="shared" si="33"/>
        <v>0</v>
      </c>
      <c r="R155" s="14"/>
      <c r="T155" s="28">
        <f t="shared" si="34"/>
        <v>0</v>
      </c>
      <c r="U155" s="14"/>
      <c r="V155" s="14"/>
      <c r="W155" s="47" t="s">
        <v>140</v>
      </c>
      <c r="X155" s="47"/>
      <c r="Y155" s="47"/>
      <c r="Z155" s="47"/>
      <c r="AA155" s="47"/>
      <c r="AB155" s="47"/>
      <c r="AC155" s="47"/>
      <c r="AD155" s="47"/>
    </row>
    <row r="156" spans="1:30" ht="15.6" thickTop="1" thickBot="1" x14ac:dyDescent="0.35">
      <c r="A156" s="1" t="s">
        <v>141</v>
      </c>
      <c r="C156" s="16">
        <v>0</v>
      </c>
      <c r="D156" s="31">
        <v>0</v>
      </c>
      <c r="E156" s="16">
        <v>0</v>
      </c>
      <c r="F156" s="31">
        <v>0</v>
      </c>
      <c r="G156" s="16">
        <v>0</v>
      </c>
      <c r="H156" s="31">
        <v>0</v>
      </c>
      <c r="I156" s="16">
        <v>0</v>
      </c>
      <c r="J156" s="31">
        <v>0</v>
      </c>
      <c r="K156" s="16">
        <v>0</v>
      </c>
      <c r="L156" s="31">
        <v>0</v>
      </c>
      <c r="M156" s="14"/>
      <c r="N156" s="16">
        <f t="shared" si="32"/>
        <v>0</v>
      </c>
      <c r="O156" s="31">
        <f t="shared" si="32"/>
        <v>0</v>
      </c>
      <c r="P156" s="15"/>
      <c r="Q156" s="21">
        <f t="shared" si="33"/>
        <v>0</v>
      </c>
      <c r="R156" s="14"/>
      <c r="T156" s="28">
        <f t="shared" si="34"/>
        <v>0</v>
      </c>
      <c r="U156" s="14"/>
      <c r="V156" s="14"/>
      <c r="W156" s="47" t="s">
        <v>141</v>
      </c>
      <c r="X156" s="47"/>
      <c r="Y156" s="47"/>
      <c r="Z156" s="47"/>
      <c r="AA156" s="47"/>
      <c r="AB156" s="47"/>
      <c r="AC156" s="47"/>
      <c r="AD156" s="47"/>
    </row>
    <row r="157" spans="1:30" ht="15.6" thickTop="1" thickBot="1" x14ac:dyDescent="0.35">
      <c r="A157" s="1" t="s">
        <v>142</v>
      </c>
      <c r="C157" s="16">
        <v>0</v>
      </c>
      <c r="D157" s="31">
        <v>0</v>
      </c>
      <c r="E157" s="16">
        <v>0</v>
      </c>
      <c r="F157" s="31">
        <v>0</v>
      </c>
      <c r="G157" s="16">
        <v>0</v>
      </c>
      <c r="H157" s="31">
        <v>0</v>
      </c>
      <c r="I157" s="16">
        <v>0</v>
      </c>
      <c r="J157" s="31">
        <v>0</v>
      </c>
      <c r="K157" s="16">
        <v>0</v>
      </c>
      <c r="L157" s="31">
        <v>0</v>
      </c>
      <c r="M157" s="14"/>
      <c r="N157" s="16">
        <f t="shared" si="32"/>
        <v>0</v>
      </c>
      <c r="O157" s="31">
        <f t="shared" si="32"/>
        <v>0</v>
      </c>
      <c r="P157" s="15"/>
      <c r="Q157" s="21">
        <f t="shared" si="33"/>
        <v>0</v>
      </c>
      <c r="R157" s="14"/>
      <c r="T157" s="28">
        <f t="shared" si="34"/>
        <v>0</v>
      </c>
      <c r="U157" s="14"/>
      <c r="V157" s="14"/>
      <c r="W157" s="47" t="s">
        <v>142</v>
      </c>
      <c r="X157" s="47"/>
      <c r="Y157" s="47"/>
      <c r="Z157" s="47"/>
      <c r="AA157" s="47"/>
      <c r="AB157" s="47"/>
      <c r="AC157" s="47"/>
      <c r="AD157" s="47"/>
    </row>
    <row r="158" spans="1:30" ht="15.6" thickTop="1" thickBot="1" x14ac:dyDescent="0.35">
      <c r="A158" s="6" t="s">
        <v>31</v>
      </c>
      <c r="B158" s="5"/>
      <c r="C158" s="10">
        <v>0</v>
      </c>
      <c r="D158" s="29">
        <v>0</v>
      </c>
      <c r="E158" s="10">
        <v>0</v>
      </c>
      <c r="F158" s="29">
        <v>0</v>
      </c>
      <c r="G158" s="10">
        <v>0</v>
      </c>
      <c r="H158" s="29">
        <v>0</v>
      </c>
      <c r="I158" s="10">
        <v>0</v>
      </c>
      <c r="J158" s="29">
        <v>0</v>
      </c>
      <c r="K158" s="10">
        <v>0</v>
      </c>
      <c r="L158" s="29">
        <v>0</v>
      </c>
      <c r="M158" s="11"/>
      <c r="N158" s="10">
        <f t="shared" si="32"/>
        <v>0</v>
      </c>
      <c r="O158" s="29">
        <f t="shared" si="32"/>
        <v>0</v>
      </c>
      <c r="P158" s="12"/>
      <c r="Q158" s="21">
        <f t="shared" si="33"/>
        <v>0</v>
      </c>
      <c r="T158" s="28">
        <f t="shared" si="34"/>
        <v>0</v>
      </c>
      <c r="W158" s="53" t="s">
        <v>31</v>
      </c>
      <c r="X158" s="47"/>
      <c r="Y158" s="47"/>
      <c r="Z158" s="47"/>
      <c r="AA158" s="47"/>
      <c r="AB158" s="47"/>
      <c r="AC158" s="47"/>
      <c r="AD158" s="47"/>
    </row>
    <row r="159" spans="1:30" ht="15.6" thickTop="1" thickBot="1" x14ac:dyDescent="0.35">
      <c r="A159" s="7" t="s">
        <v>229</v>
      </c>
      <c r="B159" s="8"/>
      <c r="C159" s="17">
        <v>0</v>
      </c>
      <c r="D159" s="32">
        <v>0</v>
      </c>
      <c r="E159" s="17">
        <v>0</v>
      </c>
      <c r="F159" s="32">
        <v>0</v>
      </c>
      <c r="G159" s="17">
        <v>0</v>
      </c>
      <c r="H159" s="32">
        <v>0</v>
      </c>
      <c r="I159" s="17">
        <v>0</v>
      </c>
      <c r="J159" s="32">
        <v>0</v>
      </c>
      <c r="K159" s="17">
        <v>0</v>
      </c>
      <c r="L159" s="32">
        <v>0</v>
      </c>
      <c r="M159" s="18"/>
      <c r="N159" s="17">
        <f t="shared" si="32"/>
        <v>0</v>
      </c>
      <c r="O159" s="32">
        <f t="shared" si="32"/>
        <v>0</v>
      </c>
      <c r="P159" s="19"/>
      <c r="Q159" s="21">
        <f t="shared" si="33"/>
        <v>0</v>
      </c>
      <c r="T159" s="28">
        <f t="shared" si="34"/>
        <v>0</v>
      </c>
      <c r="W159" s="7" t="s">
        <v>229</v>
      </c>
      <c r="X159" s="47"/>
      <c r="Y159" s="47"/>
      <c r="Z159" s="47"/>
      <c r="AA159" s="47"/>
      <c r="AB159" s="47"/>
      <c r="AC159" s="47"/>
      <c r="AD159" s="47"/>
    </row>
    <row r="160" spans="1:30" ht="15.6" thickTop="1" thickBot="1" x14ac:dyDescent="0.35">
      <c r="A160" s="7" t="s">
        <v>228</v>
      </c>
      <c r="B160" s="8"/>
      <c r="C160" s="17">
        <v>0</v>
      </c>
      <c r="D160" s="32">
        <v>0</v>
      </c>
      <c r="E160" s="17">
        <v>0</v>
      </c>
      <c r="F160" s="32">
        <v>0</v>
      </c>
      <c r="G160" s="17">
        <v>0</v>
      </c>
      <c r="H160" s="32">
        <v>0</v>
      </c>
      <c r="I160" s="17">
        <v>0</v>
      </c>
      <c r="J160" s="32">
        <v>0</v>
      </c>
      <c r="K160" s="17">
        <v>0</v>
      </c>
      <c r="L160" s="32">
        <v>0</v>
      </c>
      <c r="M160" s="18"/>
      <c r="N160" s="17">
        <f t="shared" si="32"/>
        <v>0</v>
      </c>
      <c r="O160" s="32">
        <f t="shared" si="32"/>
        <v>0</v>
      </c>
      <c r="P160" s="19"/>
      <c r="Q160" s="21">
        <f t="shared" si="33"/>
        <v>0</v>
      </c>
      <c r="T160" s="28">
        <f t="shared" si="34"/>
        <v>0</v>
      </c>
      <c r="W160" s="7" t="s">
        <v>228</v>
      </c>
      <c r="X160" s="47"/>
      <c r="Y160" s="47"/>
      <c r="Z160" s="47"/>
      <c r="AA160" s="47"/>
      <c r="AB160" s="47"/>
      <c r="AC160" s="47"/>
      <c r="AD160" s="47"/>
    </row>
    <row r="161" spans="1:30" ht="15.6" thickTop="1" thickBot="1" x14ac:dyDescent="0.35">
      <c r="A161" s="25" t="s">
        <v>143</v>
      </c>
      <c r="B161" t="s">
        <v>500</v>
      </c>
      <c r="C161" s="13">
        <v>1</v>
      </c>
      <c r="D161" s="30">
        <v>2</v>
      </c>
      <c r="E161" s="13">
        <v>4</v>
      </c>
      <c r="F161" s="30">
        <v>0</v>
      </c>
      <c r="G161" s="13">
        <v>5</v>
      </c>
      <c r="H161" s="30">
        <v>1</v>
      </c>
      <c r="I161" s="13">
        <v>1</v>
      </c>
      <c r="J161" s="30">
        <v>5</v>
      </c>
      <c r="K161" s="13">
        <v>1</v>
      </c>
      <c r="L161" s="30">
        <v>3</v>
      </c>
      <c r="M161" s="14"/>
      <c r="N161" s="13">
        <f t="shared" si="32"/>
        <v>12</v>
      </c>
      <c r="O161" s="30">
        <f t="shared" si="32"/>
        <v>11</v>
      </c>
      <c r="P161" s="15"/>
      <c r="Q161" s="21">
        <f t="shared" si="33"/>
        <v>23</v>
      </c>
      <c r="R161" s="21">
        <f>SUM(Q161:Q163)</f>
        <v>59</v>
      </c>
      <c r="T161" s="28">
        <f t="shared" si="34"/>
        <v>2.3E-2</v>
      </c>
      <c r="U161" s="28">
        <f>R161/$Q$233</f>
        <v>5.8999999999999997E-2</v>
      </c>
      <c r="V161" s="36"/>
      <c r="W161" s="25" t="s">
        <v>143</v>
      </c>
      <c r="X161" s="52">
        <f t="shared" ref="X161:X163" si="38">$Y$3+$X$8*$Y$6</f>
        <v>3.5260741589839637E-3</v>
      </c>
      <c r="Y161" s="45">
        <f t="shared" ref="Y161:Y163" si="39">T161</f>
        <v>2.3E-2</v>
      </c>
      <c r="Z161" s="52">
        <f t="shared" ref="Z161:Z163" si="40">$Y$3+$Z$8*$Y$6</f>
        <v>2.7243156610246809E-2</v>
      </c>
      <c r="AA161" s="47"/>
      <c r="AB161" s="52">
        <f>$AC$3+$AB$8*$AC$6</f>
        <v>3.6501569457634969E-2</v>
      </c>
      <c r="AC161" s="45">
        <f>U161</f>
        <v>5.8999999999999997E-2</v>
      </c>
      <c r="AD161" s="52">
        <f>$AC$3+$AD$8*$AC$6</f>
        <v>8.1145489365894441E-2</v>
      </c>
    </row>
    <row r="162" spans="1:30" ht="15.6" thickTop="1" thickBot="1" x14ac:dyDescent="0.35">
      <c r="A162" s="25" t="s">
        <v>32</v>
      </c>
      <c r="B162" t="s">
        <v>500</v>
      </c>
      <c r="C162" s="16">
        <v>1</v>
      </c>
      <c r="D162" s="31">
        <v>2</v>
      </c>
      <c r="E162" s="16">
        <v>0</v>
      </c>
      <c r="F162" s="31">
        <v>1</v>
      </c>
      <c r="G162" s="16">
        <v>0</v>
      </c>
      <c r="H162" s="31">
        <v>2</v>
      </c>
      <c r="I162" s="16">
        <v>1</v>
      </c>
      <c r="J162" s="31">
        <v>1</v>
      </c>
      <c r="K162" s="16">
        <v>2</v>
      </c>
      <c r="L162" s="31">
        <v>3</v>
      </c>
      <c r="M162" s="14"/>
      <c r="N162" s="16">
        <f t="shared" si="32"/>
        <v>4</v>
      </c>
      <c r="O162" s="31">
        <f t="shared" si="32"/>
        <v>9</v>
      </c>
      <c r="P162" s="15"/>
      <c r="Q162" s="21">
        <f t="shared" si="33"/>
        <v>13</v>
      </c>
      <c r="R162" s="14"/>
      <c r="T162" s="28">
        <f t="shared" si="34"/>
        <v>1.2999999999999999E-2</v>
      </c>
      <c r="U162" s="14"/>
      <c r="V162" s="14"/>
      <c r="W162" s="25" t="s">
        <v>32</v>
      </c>
      <c r="X162" s="52">
        <f t="shared" si="38"/>
        <v>3.5260741589839637E-3</v>
      </c>
      <c r="Y162" s="45">
        <f t="shared" si="39"/>
        <v>1.2999999999999999E-2</v>
      </c>
      <c r="Z162" s="52">
        <f t="shared" si="40"/>
        <v>2.7243156610246809E-2</v>
      </c>
      <c r="AA162" s="47"/>
      <c r="AB162" s="47"/>
      <c r="AC162" s="47"/>
      <c r="AD162" s="47"/>
    </row>
    <row r="163" spans="1:30" ht="15.6" thickTop="1" thickBot="1" x14ac:dyDescent="0.35">
      <c r="A163" s="26" t="s">
        <v>144</v>
      </c>
      <c r="B163" s="5" t="s">
        <v>500</v>
      </c>
      <c r="C163" s="10">
        <v>2</v>
      </c>
      <c r="D163" s="29">
        <v>4</v>
      </c>
      <c r="E163" s="10">
        <v>3</v>
      </c>
      <c r="F163" s="29">
        <v>1</v>
      </c>
      <c r="G163" s="10">
        <v>3</v>
      </c>
      <c r="H163" s="29">
        <v>2</v>
      </c>
      <c r="I163" s="10">
        <v>1</v>
      </c>
      <c r="J163" s="29">
        <v>2</v>
      </c>
      <c r="K163" s="10">
        <v>2</v>
      </c>
      <c r="L163" s="29">
        <v>3</v>
      </c>
      <c r="M163" s="11"/>
      <c r="N163" s="10">
        <f t="shared" si="32"/>
        <v>11</v>
      </c>
      <c r="O163" s="29">
        <f t="shared" si="32"/>
        <v>12</v>
      </c>
      <c r="P163" s="12"/>
      <c r="Q163" s="21">
        <f t="shared" si="33"/>
        <v>23</v>
      </c>
      <c r="R163" s="14"/>
      <c r="T163" s="28">
        <f t="shared" si="34"/>
        <v>2.3E-2</v>
      </c>
      <c r="U163" s="14"/>
      <c r="V163" s="14"/>
      <c r="W163" s="26" t="s">
        <v>144</v>
      </c>
      <c r="X163" s="52">
        <f t="shared" si="38"/>
        <v>3.5260741589839637E-3</v>
      </c>
      <c r="Y163" s="45">
        <f t="shared" si="39"/>
        <v>2.3E-2</v>
      </c>
      <c r="Z163" s="52">
        <f t="shared" si="40"/>
        <v>2.7243156610246809E-2</v>
      </c>
      <c r="AA163" s="47"/>
      <c r="AB163" s="47"/>
      <c r="AC163" s="47"/>
      <c r="AD163" s="47"/>
    </row>
    <row r="164" spans="1:30" ht="15.6" thickTop="1" thickBot="1" x14ac:dyDescent="0.35">
      <c r="A164" s="7" t="s">
        <v>246</v>
      </c>
      <c r="B164" s="8"/>
      <c r="C164" s="17">
        <v>0</v>
      </c>
      <c r="D164" s="32">
        <v>0</v>
      </c>
      <c r="E164" s="17">
        <v>0</v>
      </c>
      <c r="F164" s="32">
        <v>0</v>
      </c>
      <c r="G164" s="17">
        <v>0</v>
      </c>
      <c r="H164" s="32">
        <v>0</v>
      </c>
      <c r="I164" s="17">
        <v>0</v>
      </c>
      <c r="J164" s="32">
        <v>0</v>
      </c>
      <c r="K164" s="17">
        <v>0</v>
      </c>
      <c r="L164" s="32">
        <v>0</v>
      </c>
      <c r="M164" s="18"/>
      <c r="N164" s="17">
        <f t="shared" si="32"/>
        <v>0</v>
      </c>
      <c r="O164" s="32">
        <f t="shared" si="32"/>
        <v>0</v>
      </c>
      <c r="P164" s="19"/>
      <c r="Q164" s="21">
        <f t="shared" si="33"/>
        <v>0</v>
      </c>
      <c r="T164" s="28">
        <f t="shared" si="34"/>
        <v>0</v>
      </c>
      <c r="W164" s="7" t="s">
        <v>246</v>
      </c>
      <c r="X164" s="47"/>
      <c r="Y164" s="47"/>
      <c r="Z164" s="47"/>
      <c r="AA164" s="47"/>
      <c r="AB164" s="47"/>
      <c r="AC164" s="47"/>
      <c r="AD164" s="47"/>
    </row>
    <row r="165" spans="1:30" ht="15.6" thickTop="1" thickBot="1" x14ac:dyDescent="0.35">
      <c r="A165" s="23" t="s">
        <v>145</v>
      </c>
      <c r="B165" s="9" t="s">
        <v>500</v>
      </c>
      <c r="C165" s="13">
        <v>0</v>
      </c>
      <c r="D165" s="30">
        <v>1</v>
      </c>
      <c r="E165" s="13">
        <v>2</v>
      </c>
      <c r="F165" s="30">
        <v>3</v>
      </c>
      <c r="G165" s="13">
        <v>2</v>
      </c>
      <c r="H165" s="30">
        <v>0</v>
      </c>
      <c r="I165" s="13">
        <v>0</v>
      </c>
      <c r="J165" s="30">
        <v>1</v>
      </c>
      <c r="K165" s="13">
        <v>0</v>
      </c>
      <c r="L165" s="30">
        <v>2</v>
      </c>
      <c r="M165" s="14"/>
      <c r="N165" s="13">
        <f t="shared" si="32"/>
        <v>4</v>
      </c>
      <c r="O165" s="30">
        <f t="shared" si="32"/>
        <v>7</v>
      </c>
      <c r="P165" s="15"/>
      <c r="Q165" s="21">
        <f t="shared" si="33"/>
        <v>11</v>
      </c>
      <c r="R165" s="21">
        <f>SUM(Q165:Q170)</f>
        <v>55</v>
      </c>
      <c r="T165" s="28">
        <f t="shared" si="34"/>
        <v>1.0999999999999999E-2</v>
      </c>
      <c r="U165" s="28">
        <f>R165/$Q$233</f>
        <v>5.5E-2</v>
      </c>
      <c r="V165" s="36"/>
      <c r="W165" s="23" t="s">
        <v>145</v>
      </c>
      <c r="X165" s="52">
        <f t="shared" ref="X165:X170" si="41">$Y$3+$X$8*$Y$6</f>
        <v>3.5260741589839637E-3</v>
      </c>
      <c r="Y165" s="45">
        <f t="shared" ref="Y165:Y170" si="42">T165</f>
        <v>1.0999999999999999E-2</v>
      </c>
      <c r="Z165" s="52">
        <f t="shared" ref="Z165:Z170" si="43">$Y$3+$Z$8*$Y$6</f>
        <v>2.7243156610246809E-2</v>
      </c>
      <c r="AA165" s="47"/>
      <c r="AB165" s="52">
        <f>$AC$3+$AB$8*$AC$6</f>
        <v>3.6501569457634969E-2</v>
      </c>
      <c r="AC165" s="45">
        <f>U165</f>
        <v>5.5E-2</v>
      </c>
      <c r="AD165" s="52">
        <f>$AC$3+$AD$8*$AC$6</f>
        <v>8.1145489365894441E-2</v>
      </c>
    </row>
    <row r="166" spans="1:30" ht="15.6" thickTop="1" thickBot="1" x14ac:dyDescent="0.35">
      <c r="A166" s="23" t="s">
        <v>146</v>
      </c>
      <c r="B166" s="9" t="s">
        <v>500</v>
      </c>
      <c r="C166" s="16">
        <v>1</v>
      </c>
      <c r="D166" s="31">
        <v>2</v>
      </c>
      <c r="E166" s="16">
        <v>0</v>
      </c>
      <c r="F166" s="31">
        <v>1</v>
      </c>
      <c r="G166" s="16">
        <v>0</v>
      </c>
      <c r="H166" s="31">
        <v>1</v>
      </c>
      <c r="I166" s="16">
        <v>0</v>
      </c>
      <c r="J166" s="31">
        <v>1</v>
      </c>
      <c r="K166" s="16">
        <v>1</v>
      </c>
      <c r="L166" s="31">
        <v>0</v>
      </c>
      <c r="M166" s="14"/>
      <c r="N166" s="16">
        <f t="shared" si="32"/>
        <v>2</v>
      </c>
      <c r="O166" s="31">
        <f t="shared" si="32"/>
        <v>5</v>
      </c>
      <c r="P166" s="15"/>
      <c r="Q166" s="21">
        <f t="shared" si="33"/>
        <v>7</v>
      </c>
      <c r="R166" s="14"/>
      <c r="T166" s="28">
        <f t="shared" si="34"/>
        <v>7.0000000000000001E-3</v>
      </c>
      <c r="U166" s="14"/>
      <c r="V166" s="14"/>
      <c r="W166" s="23" t="s">
        <v>146</v>
      </c>
      <c r="X166" s="52">
        <f t="shared" si="41"/>
        <v>3.5260741589839637E-3</v>
      </c>
      <c r="Y166" s="45">
        <f t="shared" si="42"/>
        <v>7.0000000000000001E-3</v>
      </c>
      <c r="Z166" s="52">
        <f t="shared" si="43"/>
        <v>2.7243156610246809E-2</v>
      </c>
      <c r="AA166" s="47"/>
      <c r="AB166" s="47"/>
      <c r="AC166" s="47"/>
      <c r="AD166" s="47"/>
    </row>
    <row r="167" spans="1:30" ht="15.6" thickTop="1" thickBot="1" x14ac:dyDescent="0.35">
      <c r="A167" s="23" t="s">
        <v>147</v>
      </c>
      <c r="B167" s="9" t="s">
        <v>500</v>
      </c>
      <c r="C167" s="16">
        <v>0</v>
      </c>
      <c r="D167" s="31">
        <v>0</v>
      </c>
      <c r="E167" s="16">
        <v>0</v>
      </c>
      <c r="F167" s="31">
        <v>1</v>
      </c>
      <c r="G167" s="16">
        <v>1</v>
      </c>
      <c r="H167" s="31">
        <v>2</v>
      </c>
      <c r="I167" s="16">
        <v>0</v>
      </c>
      <c r="J167" s="31">
        <v>0</v>
      </c>
      <c r="K167" s="16">
        <v>0</v>
      </c>
      <c r="L167" s="31">
        <v>0</v>
      </c>
      <c r="M167" s="14"/>
      <c r="N167" s="16">
        <f t="shared" si="32"/>
        <v>1</v>
      </c>
      <c r="O167" s="31">
        <f t="shared" si="32"/>
        <v>3</v>
      </c>
      <c r="P167" s="15"/>
      <c r="Q167" s="21">
        <f t="shared" si="33"/>
        <v>4</v>
      </c>
      <c r="R167" s="14"/>
      <c r="T167" s="28">
        <f t="shared" si="34"/>
        <v>4.0000000000000001E-3</v>
      </c>
      <c r="U167" s="14"/>
      <c r="V167" s="14"/>
      <c r="W167" s="23" t="s">
        <v>147</v>
      </c>
      <c r="X167" s="52">
        <f t="shared" si="41"/>
        <v>3.5260741589839637E-3</v>
      </c>
      <c r="Y167" s="45">
        <f t="shared" si="42"/>
        <v>4.0000000000000001E-3</v>
      </c>
      <c r="Z167" s="52">
        <f t="shared" si="43"/>
        <v>2.7243156610246809E-2</v>
      </c>
      <c r="AA167" s="47"/>
      <c r="AB167" s="47"/>
      <c r="AC167" s="47"/>
      <c r="AD167" s="47"/>
    </row>
    <row r="168" spans="1:30" ht="15.6" thickTop="1" thickBot="1" x14ac:dyDescent="0.35">
      <c r="A168" s="23" t="s">
        <v>58</v>
      </c>
      <c r="B168" s="9" t="s">
        <v>500</v>
      </c>
      <c r="C168" s="16">
        <v>2</v>
      </c>
      <c r="D168" s="31">
        <v>0</v>
      </c>
      <c r="E168" s="16">
        <v>4</v>
      </c>
      <c r="F168" s="31">
        <v>1</v>
      </c>
      <c r="G168" s="16">
        <v>0</v>
      </c>
      <c r="H168" s="31">
        <v>3</v>
      </c>
      <c r="I168" s="16">
        <v>1</v>
      </c>
      <c r="J168" s="31">
        <v>0</v>
      </c>
      <c r="K168" s="16">
        <v>2</v>
      </c>
      <c r="L168" s="31">
        <v>1</v>
      </c>
      <c r="M168" s="14"/>
      <c r="N168" s="16">
        <f t="shared" si="32"/>
        <v>9</v>
      </c>
      <c r="O168" s="31">
        <f t="shared" si="32"/>
        <v>5</v>
      </c>
      <c r="P168" s="15"/>
      <c r="Q168" s="21">
        <f t="shared" si="33"/>
        <v>14</v>
      </c>
      <c r="R168" s="14"/>
      <c r="T168" s="28">
        <f t="shared" si="34"/>
        <v>1.4E-2</v>
      </c>
      <c r="U168" s="14"/>
      <c r="V168" s="14"/>
      <c r="W168" s="23" t="s">
        <v>58</v>
      </c>
      <c r="X168" s="52">
        <f t="shared" si="41"/>
        <v>3.5260741589839637E-3</v>
      </c>
      <c r="Y168" s="45">
        <f t="shared" si="42"/>
        <v>1.4E-2</v>
      </c>
      <c r="Z168" s="52">
        <f t="shared" si="43"/>
        <v>2.7243156610246809E-2</v>
      </c>
      <c r="AA168" s="47"/>
      <c r="AB168" s="47"/>
      <c r="AC168" s="47"/>
      <c r="AD168" s="47"/>
    </row>
    <row r="169" spans="1:30" ht="15.6" thickTop="1" thickBot="1" x14ac:dyDescent="0.35">
      <c r="A169" s="23" t="s">
        <v>148</v>
      </c>
      <c r="B169" s="9" t="s">
        <v>500</v>
      </c>
      <c r="C169" s="16">
        <v>0</v>
      </c>
      <c r="D169" s="31">
        <v>0</v>
      </c>
      <c r="E169" s="16">
        <v>0</v>
      </c>
      <c r="F169" s="31">
        <v>1</v>
      </c>
      <c r="G169" s="16">
        <v>0</v>
      </c>
      <c r="H169" s="31">
        <v>0</v>
      </c>
      <c r="I169" s="16">
        <v>0</v>
      </c>
      <c r="J169" s="31">
        <v>0</v>
      </c>
      <c r="K169" s="16">
        <v>4</v>
      </c>
      <c r="L169" s="31">
        <v>0</v>
      </c>
      <c r="M169" s="14"/>
      <c r="N169" s="16">
        <f t="shared" si="32"/>
        <v>4</v>
      </c>
      <c r="O169" s="31">
        <f t="shared" si="32"/>
        <v>1</v>
      </c>
      <c r="P169" s="15"/>
      <c r="Q169" s="21">
        <f t="shared" si="33"/>
        <v>5</v>
      </c>
      <c r="R169" s="14"/>
      <c r="T169" s="28">
        <f t="shared" si="34"/>
        <v>5.0000000000000001E-3</v>
      </c>
      <c r="U169" s="14"/>
      <c r="V169" s="14"/>
      <c r="W169" s="23" t="s">
        <v>148</v>
      </c>
      <c r="X169" s="52">
        <f t="shared" si="41"/>
        <v>3.5260741589839637E-3</v>
      </c>
      <c r="Y169" s="45">
        <f t="shared" si="42"/>
        <v>5.0000000000000001E-3</v>
      </c>
      <c r="Z169" s="52">
        <f t="shared" si="43"/>
        <v>2.7243156610246809E-2</v>
      </c>
      <c r="AA169" s="47"/>
      <c r="AB169" s="47"/>
      <c r="AC169" s="47"/>
      <c r="AD169" s="47"/>
    </row>
    <row r="170" spans="1:30" ht="15.6" thickTop="1" thickBot="1" x14ac:dyDescent="0.35">
      <c r="A170" s="24" t="s">
        <v>149</v>
      </c>
      <c r="B170" s="5" t="s">
        <v>500</v>
      </c>
      <c r="C170" s="10">
        <v>1</v>
      </c>
      <c r="D170" s="29">
        <v>0</v>
      </c>
      <c r="E170" s="10">
        <v>5</v>
      </c>
      <c r="F170" s="29">
        <v>2</v>
      </c>
      <c r="G170" s="10">
        <v>1</v>
      </c>
      <c r="H170" s="29">
        <v>1</v>
      </c>
      <c r="I170" s="10">
        <v>1</v>
      </c>
      <c r="J170" s="29">
        <v>0</v>
      </c>
      <c r="K170" s="10">
        <v>2</v>
      </c>
      <c r="L170" s="29">
        <v>1</v>
      </c>
      <c r="M170" s="11"/>
      <c r="N170" s="10">
        <f t="shared" si="32"/>
        <v>10</v>
      </c>
      <c r="O170" s="29">
        <f t="shared" si="32"/>
        <v>4</v>
      </c>
      <c r="P170" s="12"/>
      <c r="Q170" s="21">
        <f t="shared" si="33"/>
        <v>14</v>
      </c>
      <c r="T170" s="28">
        <f t="shared" si="34"/>
        <v>1.4E-2</v>
      </c>
      <c r="W170" s="24" t="s">
        <v>149</v>
      </c>
      <c r="X170" s="52">
        <f t="shared" si="41"/>
        <v>3.5260741589839637E-3</v>
      </c>
      <c r="Y170" s="45">
        <f t="shared" si="42"/>
        <v>1.4E-2</v>
      </c>
      <c r="Z170" s="52">
        <f t="shared" si="43"/>
        <v>2.7243156610246809E-2</v>
      </c>
      <c r="AA170" s="47"/>
      <c r="AB170" s="47"/>
      <c r="AC170" s="47"/>
      <c r="AD170" s="47"/>
    </row>
    <row r="171" spans="1:30" ht="15.6" thickTop="1" thickBot="1" x14ac:dyDescent="0.35">
      <c r="A171" s="7" t="s">
        <v>251</v>
      </c>
      <c r="B171" s="8"/>
      <c r="C171" s="17">
        <v>0</v>
      </c>
      <c r="D171" s="32">
        <v>0</v>
      </c>
      <c r="E171" s="17">
        <v>0</v>
      </c>
      <c r="F171" s="32">
        <v>0</v>
      </c>
      <c r="G171" s="17">
        <v>0</v>
      </c>
      <c r="H171" s="32">
        <v>0</v>
      </c>
      <c r="I171" s="17">
        <v>0</v>
      </c>
      <c r="J171" s="32">
        <v>0</v>
      </c>
      <c r="K171" s="17">
        <v>0</v>
      </c>
      <c r="L171" s="32">
        <v>0</v>
      </c>
      <c r="M171" s="18"/>
      <c r="N171" s="17">
        <f t="shared" si="32"/>
        <v>0</v>
      </c>
      <c r="O171" s="32">
        <f t="shared" si="32"/>
        <v>0</v>
      </c>
      <c r="P171" s="19"/>
      <c r="Q171" s="21">
        <f t="shared" si="33"/>
        <v>0</v>
      </c>
      <c r="T171" s="28">
        <f t="shared" si="34"/>
        <v>0</v>
      </c>
      <c r="W171" s="7" t="s">
        <v>251</v>
      </c>
      <c r="X171" s="47"/>
      <c r="Y171" s="47"/>
      <c r="Z171" s="47"/>
      <c r="AA171" s="47"/>
      <c r="AB171" s="47"/>
      <c r="AC171" s="47"/>
      <c r="AD171" s="47"/>
    </row>
    <row r="172" spans="1:30" ht="15.6" thickTop="1" thickBot="1" x14ac:dyDescent="0.35">
      <c r="A172" s="7" t="s">
        <v>219</v>
      </c>
      <c r="B172" s="8"/>
      <c r="C172" s="17">
        <v>0</v>
      </c>
      <c r="D172" s="32">
        <v>0</v>
      </c>
      <c r="E172" s="17">
        <v>0</v>
      </c>
      <c r="F172" s="32">
        <v>0</v>
      </c>
      <c r="G172" s="17">
        <v>0</v>
      </c>
      <c r="H172" s="32">
        <v>0</v>
      </c>
      <c r="I172" s="17">
        <v>0</v>
      </c>
      <c r="J172" s="32">
        <v>0</v>
      </c>
      <c r="K172" s="17">
        <v>0</v>
      </c>
      <c r="L172" s="32">
        <v>0</v>
      </c>
      <c r="M172" s="18"/>
      <c r="N172" s="17">
        <f t="shared" si="32"/>
        <v>0</v>
      </c>
      <c r="O172" s="32">
        <f t="shared" si="32"/>
        <v>0</v>
      </c>
      <c r="P172" s="19"/>
      <c r="Q172" s="21">
        <f t="shared" si="33"/>
        <v>0</v>
      </c>
      <c r="T172" s="28">
        <f t="shared" si="34"/>
        <v>0</v>
      </c>
      <c r="W172" s="7" t="s">
        <v>219</v>
      </c>
      <c r="X172" s="47"/>
      <c r="Y172" s="47"/>
      <c r="Z172" s="47"/>
      <c r="AA172" s="47"/>
      <c r="AB172" s="47"/>
      <c r="AC172" s="47"/>
      <c r="AD172" s="47"/>
    </row>
    <row r="173" spans="1:30" ht="15.6" thickTop="1" thickBot="1" x14ac:dyDescent="0.35">
      <c r="A173" s="1" t="s">
        <v>33</v>
      </c>
      <c r="C173" s="13">
        <v>0</v>
      </c>
      <c r="D173" s="30">
        <v>0</v>
      </c>
      <c r="E173" s="13">
        <v>0</v>
      </c>
      <c r="F173" s="30">
        <v>0</v>
      </c>
      <c r="G173" s="13">
        <v>0</v>
      </c>
      <c r="H173" s="30">
        <v>0</v>
      </c>
      <c r="I173" s="13">
        <v>0</v>
      </c>
      <c r="J173" s="30">
        <v>0</v>
      </c>
      <c r="K173" s="13">
        <v>0</v>
      </c>
      <c r="L173" s="30">
        <v>0</v>
      </c>
      <c r="M173" s="14"/>
      <c r="N173" s="13">
        <f t="shared" si="32"/>
        <v>0</v>
      </c>
      <c r="O173" s="30">
        <f t="shared" si="32"/>
        <v>0</v>
      </c>
      <c r="P173" s="15"/>
      <c r="Q173" s="21">
        <f t="shared" si="33"/>
        <v>0</v>
      </c>
      <c r="R173" s="21">
        <f>SUM(Q173:Q177)</f>
        <v>0</v>
      </c>
      <c r="T173" s="28">
        <f t="shared" si="34"/>
        <v>0</v>
      </c>
      <c r="U173" s="28"/>
      <c r="V173" s="36"/>
      <c r="W173" s="47" t="s">
        <v>33</v>
      </c>
      <c r="X173" s="47"/>
      <c r="Y173" s="47"/>
      <c r="Z173" s="47"/>
      <c r="AA173" s="47"/>
      <c r="AB173" s="47"/>
      <c r="AC173" s="47"/>
      <c r="AD173" s="47"/>
    </row>
    <row r="174" spans="1:30" ht="15.6" thickTop="1" thickBot="1" x14ac:dyDescent="0.35">
      <c r="A174" s="1" t="s">
        <v>150</v>
      </c>
      <c r="C174" s="16">
        <v>0</v>
      </c>
      <c r="D174" s="31">
        <v>0</v>
      </c>
      <c r="E174" s="16">
        <v>0</v>
      </c>
      <c r="F174" s="31">
        <v>0</v>
      </c>
      <c r="G174" s="16">
        <v>0</v>
      </c>
      <c r="H174" s="31">
        <v>0</v>
      </c>
      <c r="I174" s="16">
        <v>0</v>
      </c>
      <c r="J174" s="31">
        <v>0</v>
      </c>
      <c r="K174" s="16">
        <v>0</v>
      </c>
      <c r="L174" s="31">
        <v>0</v>
      </c>
      <c r="M174" s="14"/>
      <c r="N174" s="16">
        <f t="shared" si="32"/>
        <v>0</v>
      </c>
      <c r="O174" s="31">
        <f t="shared" si="32"/>
        <v>0</v>
      </c>
      <c r="P174" s="15"/>
      <c r="Q174" s="21">
        <f t="shared" si="33"/>
        <v>0</v>
      </c>
      <c r="R174" s="14"/>
      <c r="T174" s="28">
        <f t="shared" si="34"/>
        <v>0</v>
      </c>
      <c r="U174" s="14"/>
      <c r="V174" s="14"/>
      <c r="W174" s="47" t="s">
        <v>150</v>
      </c>
      <c r="X174" s="47"/>
      <c r="Y174" s="47"/>
      <c r="Z174" s="47"/>
      <c r="AA174" s="47"/>
      <c r="AB174" s="47"/>
      <c r="AC174" s="47"/>
      <c r="AD174" s="47"/>
    </row>
    <row r="175" spans="1:30" ht="15.6" thickTop="1" thickBot="1" x14ac:dyDescent="0.35">
      <c r="A175" s="1" t="s">
        <v>34</v>
      </c>
      <c r="C175" s="16">
        <v>0</v>
      </c>
      <c r="D175" s="31">
        <v>0</v>
      </c>
      <c r="E175" s="16">
        <v>0</v>
      </c>
      <c r="F175" s="31">
        <v>0</v>
      </c>
      <c r="G175" s="16">
        <v>0</v>
      </c>
      <c r="H175" s="31">
        <v>0</v>
      </c>
      <c r="I175" s="16">
        <v>0</v>
      </c>
      <c r="J175" s="31">
        <v>0</v>
      </c>
      <c r="K175" s="16">
        <v>0</v>
      </c>
      <c r="L175" s="31">
        <v>0</v>
      </c>
      <c r="M175" s="14"/>
      <c r="N175" s="16">
        <f t="shared" si="32"/>
        <v>0</v>
      </c>
      <c r="O175" s="31">
        <f t="shared" si="32"/>
        <v>0</v>
      </c>
      <c r="P175" s="15"/>
      <c r="Q175" s="21">
        <f t="shared" si="33"/>
        <v>0</v>
      </c>
      <c r="R175" s="14"/>
      <c r="T175" s="28">
        <f t="shared" si="34"/>
        <v>0</v>
      </c>
      <c r="U175" s="14"/>
      <c r="V175" s="14"/>
      <c r="W175" s="47" t="s">
        <v>34</v>
      </c>
      <c r="X175" s="47"/>
      <c r="Y175" s="47"/>
      <c r="Z175" s="47"/>
      <c r="AA175" s="47"/>
      <c r="AB175" s="47"/>
      <c r="AC175" s="47"/>
      <c r="AD175" s="47"/>
    </row>
    <row r="176" spans="1:30" ht="15.6" thickTop="1" thickBot="1" x14ac:dyDescent="0.35">
      <c r="A176" s="1" t="s">
        <v>151</v>
      </c>
      <c r="C176" s="16">
        <v>0</v>
      </c>
      <c r="D176" s="31">
        <v>0</v>
      </c>
      <c r="E176" s="16">
        <v>0</v>
      </c>
      <c r="F176" s="31">
        <v>0</v>
      </c>
      <c r="G176" s="16">
        <v>0</v>
      </c>
      <c r="H176" s="31">
        <v>0</v>
      </c>
      <c r="I176" s="16">
        <v>0</v>
      </c>
      <c r="J176" s="31">
        <v>0</v>
      </c>
      <c r="K176" s="16">
        <v>0</v>
      </c>
      <c r="L176" s="31">
        <v>0</v>
      </c>
      <c r="M176" s="14"/>
      <c r="N176" s="16">
        <f t="shared" si="32"/>
        <v>0</v>
      </c>
      <c r="O176" s="31">
        <f t="shared" si="32"/>
        <v>0</v>
      </c>
      <c r="P176" s="15"/>
      <c r="Q176" s="21">
        <f t="shared" si="33"/>
        <v>0</v>
      </c>
      <c r="R176" s="14"/>
      <c r="T176" s="28">
        <f t="shared" si="34"/>
        <v>0</v>
      </c>
      <c r="U176" s="14"/>
      <c r="V176" s="14"/>
      <c r="W176" s="47" t="s">
        <v>151</v>
      </c>
      <c r="X176" s="47"/>
      <c r="Y176" s="47"/>
      <c r="Z176" s="47"/>
      <c r="AA176" s="47"/>
      <c r="AB176" s="47"/>
      <c r="AC176" s="47"/>
      <c r="AD176" s="47"/>
    </row>
    <row r="177" spans="1:30" ht="15.6" thickTop="1" thickBot="1" x14ac:dyDescent="0.35">
      <c r="A177" s="6" t="s">
        <v>152</v>
      </c>
      <c r="B177" s="5"/>
      <c r="C177" s="10">
        <v>0</v>
      </c>
      <c r="D177" s="29">
        <v>0</v>
      </c>
      <c r="E177" s="10">
        <v>0</v>
      </c>
      <c r="F177" s="29">
        <v>0</v>
      </c>
      <c r="G177" s="10">
        <v>0</v>
      </c>
      <c r="H177" s="29">
        <v>0</v>
      </c>
      <c r="I177" s="10">
        <v>0</v>
      </c>
      <c r="J177" s="29">
        <v>0</v>
      </c>
      <c r="K177" s="10">
        <v>0</v>
      </c>
      <c r="L177" s="29">
        <v>0</v>
      </c>
      <c r="M177" s="11"/>
      <c r="N177" s="10">
        <f t="shared" si="32"/>
        <v>0</v>
      </c>
      <c r="O177" s="29">
        <f t="shared" si="32"/>
        <v>0</v>
      </c>
      <c r="P177" s="12"/>
      <c r="Q177" s="21">
        <f t="shared" si="33"/>
        <v>0</v>
      </c>
      <c r="R177" s="11"/>
      <c r="T177" s="28">
        <f t="shared" si="34"/>
        <v>0</v>
      </c>
      <c r="U177" s="11"/>
      <c r="V177" s="43"/>
      <c r="W177" s="53" t="s">
        <v>152</v>
      </c>
      <c r="X177" s="47"/>
      <c r="Y177" s="47"/>
      <c r="Z177" s="47"/>
      <c r="AA177" s="47"/>
      <c r="AB177" s="47"/>
      <c r="AC177" s="47"/>
      <c r="AD177" s="47"/>
    </row>
    <row r="178" spans="1:30" ht="15.6" thickTop="1" thickBot="1" x14ac:dyDescent="0.35">
      <c r="A178" s="1" t="s">
        <v>153</v>
      </c>
      <c r="C178" s="13">
        <v>0</v>
      </c>
      <c r="D178" s="30">
        <v>0</v>
      </c>
      <c r="E178" s="13">
        <v>0</v>
      </c>
      <c r="F178" s="30">
        <v>0</v>
      </c>
      <c r="G178" s="13">
        <v>0</v>
      </c>
      <c r="H178" s="30">
        <v>0</v>
      </c>
      <c r="I178" s="13">
        <v>0</v>
      </c>
      <c r="J178" s="30">
        <v>0</v>
      </c>
      <c r="K178" s="13">
        <v>0</v>
      </c>
      <c r="L178" s="30">
        <v>0</v>
      </c>
      <c r="M178" s="14"/>
      <c r="N178" s="13">
        <f t="shared" si="32"/>
        <v>0</v>
      </c>
      <c r="O178" s="30">
        <f t="shared" si="32"/>
        <v>0</v>
      </c>
      <c r="P178" s="15"/>
      <c r="Q178" s="21">
        <f t="shared" si="33"/>
        <v>0</v>
      </c>
      <c r="R178" s="21">
        <f>SUM(Q178:Q183)</f>
        <v>0</v>
      </c>
      <c r="T178" s="28">
        <f t="shared" si="34"/>
        <v>0</v>
      </c>
      <c r="U178" s="28"/>
      <c r="V178" s="36"/>
      <c r="W178" s="47" t="s">
        <v>153</v>
      </c>
      <c r="X178" s="47"/>
      <c r="Y178" s="47"/>
      <c r="Z178" s="47"/>
      <c r="AA178" s="47"/>
      <c r="AB178" s="47"/>
      <c r="AC178" s="47"/>
      <c r="AD178" s="47"/>
    </row>
    <row r="179" spans="1:30" ht="15.6" thickTop="1" thickBot="1" x14ac:dyDescent="0.35">
      <c r="A179" s="1" t="s">
        <v>154</v>
      </c>
      <c r="C179" s="16">
        <v>0</v>
      </c>
      <c r="D179" s="31">
        <v>0</v>
      </c>
      <c r="E179" s="16">
        <v>0</v>
      </c>
      <c r="F179" s="31">
        <v>0</v>
      </c>
      <c r="G179" s="16">
        <v>0</v>
      </c>
      <c r="H179" s="31">
        <v>0</v>
      </c>
      <c r="I179" s="16">
        <v>0</v>
      </c>
      <c r="J179" s="31">
        <v>0</v>
      </c>
      <c r="K179" s="16">
        <v>0</v>
      </c>
      <c r="L179" s="31">
        <v>0</v>
      </c>
      <c r="M179" s="14"/>
      <c r="N179" s="16">
        <f t="shared" si="32"/>
        <v>0</v>
      </c>
      <c r="O179" s="31">
        <f t="shared" si="32"/>
        <v>0</v>
      </c>
      <c r="P179" s="15"/>
      <c r="Q179" s="21">
        <f t="shared" si="33"/>
        <v>0</v>
      </c>
      <c r="R179" s="14"/>
      <c r="T179" s="28">
        <f t="shared" si="34"/>
        <v>0</v>
      </c>
      <c r="U179" s="14"/>
      <c r="V179" s="14"/>
      <c r="W179" s="47" t="s">
        <v>154</v>
      </c>
      <c r="X179" s="47"/>
      <c r="Y179" s="47"/>
      <c r="Z179" s="47"/>
      <c r="AA179" s="47"/>
      <c r="AB179" s="47"/>
      <c r="AC179" s="47"/>
      <c r="AD179" s="47"/>
    </row>
    <row r="180" spans="1:30" ht="15.6" thickTop="1" thickBot="1" x14ac:dyDescent="0.35">
      <c r="A180" s="1" t="s">
        <v>35</v>
      </c>
      <c r="C180" s="16">
        <v>0</v>
      </c>
      <c r="D180" s="31">
        <v>0</v>
      </c>
      <c r="E180" s="16">
        <v>0</v>
      </c>
      <c r="F180" s="31">
        <v>0</v>
      </c>
      <c r="G180" s="16">
        <v>0</v>
      </c>
      <c r="H180" s="31">
        <v>0</v>
      </c>
      <c r="I180" s="16">
        <v>0</v>
      </c>
      <c r="J180" s="31">
        <v>0</v>
      </c>
      <c r="K180" s="16">
        <v>0</v>
      </c>
      <c r="L180" s="31">
        <v>0</v>
      </c>
      <c r="M180" s="14"/>
      <c r="N180" s="16">
        <f t="shared" si="32"/>
        <v>0</v>
      </c>
      <c r="O180" s="31">
        <f t="shared" si="32"/>
        <v>0</v>
      </c>
      <c r="P180" s="15"/>
      <c r="Q180" s="21">
        <f t="shared" si="33"/>
        <v>0</v>
      </c>
      <c r="R180" s="14"/>
      <c r="T180" s="28">
        <f t="shared" si="34"/>
        <v>0</v>
      </c>
      <c r="U180" s="14"/>
      <c r="V180" s="14"/>
      <c r="W180" s="47" t="s">
        <v>35</v>
      </c>
      <c r="X180" s="47"/>
      <c r="Y180" s="47"/>
      <c r="Z180" s="47"/>
      <c r="AA180" s="47"/>
      <c r="AB180" s="47"/>
      <c r="AC180" s="47"/>
      <c r="AD180" s="47"/>
    </row>
    <row r="181" spans="1:30" ht="15.6" thickTop="1" thickBot="1" x14ac:dyDescent="0.35">
      <c r="A181" s="1" t="s">
        <v>155</v>
      </c>
      <c r="C181" s="16">
        <v>0</v>
      </c>
      <c r="D181" s="31">
        <v>0</v>
      </c>
      <c r="E181" s="16">
        <v>0</v>
      </c>
      <c r="F181" s="31">
        <v>0</v>
      </c>
      <c r="G181" s="16">
        <v>0</v>
      </c>
      <c r="H181" s="31">
        <v>0</v>
      </c>
      <c r="I181" s="16">
        <v>0</v>
      </c>
      <c r="J181" s="31">
        <v>0</v>
      </c>
      <c r="K181" s="16">
        <v>0</v>
      </c>
      <c r="L181" s="31">
        <v>0</v>
      </c>
      <c r="M181" s="14"/>
      <c r="N181" s="16">
        <f t="shared" si="32"/>
        <v>0</v>
      </c>
      <c r="O181" s="31">
        <f t="shared" si="32"/>
        <v>0</v>
      </c>
      <c r="P181" s="15"/>
      <c r="Q181" s="21">
        <f t="shared" si="33"/>
        <v>0</v>
      </c>
      <c r="R181" s="14"/>
      <c r="T181" s="28">
        <f t="shared" si="34"/>
        <v>0</v>
      </c>
      <c r="U181" s="14"/>
      <c r="V181" s="14"/>
      <c r="W181" s="47" t="s">
        <v>155</v>
      </c>
      <c r="X181" s="47"/>
      <c r="Y181" s="47"/>
      <c r="Z181" s="47"/>
      <c r="AA181" s="47"/>
      <c r="AB181" s="47"/>
      <c r="AC181" s="47"/>
      <c r="AD181" s="47"/>
    </row>
    <row r="182" spans="1:30" ht="15.6" thickTop="1" thickBot="1" x14ac:dyDescent="0.35">
      <c r="A182" s="1" t="s">
        <v>156</v>
      </c>
      <c r="C182" s="16">
        <v>0</v>
      </c>
      <c r="D182" s="31">
        <v>0</v>
      </c>
      <c r="E182" s="16">
        <v>0</v>
      </c>
      <c r="F182" s="31">
        <v>0</v>
      </c>
      <c r="G182" s="16">
        <v>0</v>
      </c>
      <c r="H182" s="31">
        <v>0</v>
      </c>
      <c r="I182" s="16">
        <v>0</v>
      </c>
      <c r="J182" s="31">
        <v>0</v>
      </c>
      <c r="K182" s="16">
        <v>0</v>
      </c>
      <c r="L182" s="31">
        <v>0</v>
      </c>
      <c r="M182" s="14"/>
      <c r="N182" s="16">
        <f t="shared" si="32"/>
        <v>0</v>
      </c>
      <c r="O182" s="31">
        <f t="shared" si="32"/>
        <v>0</v>
      </c>
      <c r="P182" s="15"/>
      <c r="Q182" s="21">
        <f t="shared" si="33"/>
        <v>0</v>
      </c>
      <c r="R182" s="14"/>
      <c r="T182" s="28">
        <f t="shared" si="34"/>
        <v>0</v>
      </c>
      <c r="U182" s="14"/>
      <c r="V182" s="14"/>
      <c r="W182" s="47" t="s">
        <v>156</v>
      </c>
      <c r="X182" s="47"/>
      <c r="Y182" s="47"/>
      <c r="Z182" s="47"/>
      <c r="AA182" s="47"/>
      <c r="AB182" s="47"/>
      <c r="AC182" s="47"/>
      <c r="AD182" s="47"/>
    </row>
    <row r="183" spans="1:30" ht="15.6" thickTop="1" thickBot="1" x14ac:dyDescent="0.35">
      <c r="A183" s="6" t="s">
        <v>157</v>
      </c>
      <c r="B183" s="5"/>
      <c r="C183" s="10">
        <v>0</v>
      </c>
      <c r="D183" s="29">
        <v>0</v>
      </c>
      <c r="E183" s="10">
        <v>0</v>
      </c>
      <c r="F183" s="29">
        <v>0</v>
      </c>
      <c r="G183" s="10">
        <v>0</v>
      </c>
      <c r="H183" s="29">
        <v>0</v>
      </c>
      <c r="I183" s="10">
        <v>0</v>
      </c>
      <c r="J183" s="29">
        <v>0</v>
      </c>
      <c r="K183" s="10">
        <v>0</v>
      </c>
      <c r="L183" s="29">
        <v>0</v>
      </c>
      <c r="M183" s="11"/>
      <c r="N183" s="10">
        <f t="shared" si="32"/>
        <v>0</v>
      </c>
      <c r="O183" s="29">
        <f t="shared" si="32"/>
        <v>0</v>
      </c>
      <c r="P183" s="12"/>
      <c r="Q183" s="21">
        <f t="shared" si="33"/>
        <v>0</v>
      </c>
      <c r="R183" s="14"/>
      <c r="T183" s="28">
        <f t="shared" si="34"/>
        <v>0</v>
      </c>
      <c r="U183" s="14"/>
      <c r="V183" s="14"/>
      <c r="W183" s="53" t="s">
        <v>157</v>
      </c>
      <c r="X183" s="47"/>
      <c r="Y183" s="47"/>
      <c r="Z183" s="47"/>
      <c r="AA183" s="47"/>
      <c r="AB183" s="47"/>
      <c r="AC183" s="47"/>
      <c r="AD183" s="47"/>
    </row>
    <row r="184" spans="1:30" ht="15.6" thickTop="1" thickBot="1" x14ac:dyDescent="0.35">
      <c r="A184" s="7" t="s">
        <v>239</v>
      </c>
      <c r="B184" s="8"/>
      <c r="C184" s="17">
        <v>0</v>
      </c>
      <c r="D184" s="32">
        <v>0</v>
      </c>
      <c r="E184" s="17">
        <v>0</v>
      </c>
      <c r="F184" s="32">
        <v>0</v>
      </c>
      <c r="G184" s="17">
        <v>0</v>
      </c>
      <c r="H184" s="32">
        <v>0</v>
      </c>
      <c r="I184" s="17">
        <v>0</v>
      </c>
      <c r="J184" s="32">
        <v>0</v>
      </c>
      <c r="K184" s="17">
        <v>0</v>
      </c>
      <c r="L184" s="32">
        <v>0</v>
      </c>
      <c r="M184" s="18"/>
      <c r="N184" s="17">
        <f t="shared" si="32"/>
        <v>0</v>
      </c>
      <c r="O184" s="32">
        <f t="shared" si="32"/>
        <v>0</v>
      </c>
      <c r="P184" s="19"/>
      <c r="Q184" s="21">
        <f t="shared" si="33"/>
        <v>0</v>
      </c>
      <c r="T184" s="28">
        <f t="shared" si="34"/>
        <v>0</v>
      </c>
      <c r="W184" s="7" t="s">
        <v>239</v>
      </c>
      <c r="X184" s="47"/>
      <c r="Z184" s="47"/>
      <c r="AA184" s="47"/>
      <c r="AB184" s="47"/>
      <c r="AD184" s="47"/>
    </row>
    <row r="185" spans="1:30" ht="15.6" thickTop="1" thickBot="1" x14ac:dyDescent="0.35">
      <c r="A185" s="23" t="s">
        <v>158</v>
      </c>
      <c r="B185" t="s">
        <v>500</v>
      </c>
      <c r="C185" s="13">
        <v>1</v>
      </c>
      <c r="D185" s="30">
        <v>1</v>
      </c>
      <c r="E185" s="13">
        <v>0</v>
      </c>
      <c r="F185" s="30">
        <v>0</v>
      </c>
      <c r="G185" s="13">
        <v>1</v>
      </c>
      <c r="H185" s="30">
        <v>1</v>
      </c>
      <c r="I185" s="13">
        <v>1</v>
      </c>
      <c r="J185" s="30">
        <v>3</v>
      </c>
      <c r="K185" s="13">
        <v>2</v>
      </c>
      <c r="L185" s="30">
        <v>0</v>
      </c>
      <c r="M185" s="14"/>
      <c r="N185" s="13">
        <f t="shared" si="32"/>
        <v>5</v>
      </c>
      <c r="O185" s="30">
        <f t="shared" si="32"/>
        <v>5</v>
      </c>
      <c r="P185" s="15"/>
      <c r="Q185" s="21">
        <f t="shared" si="33"/>
        <v>10</v>
      </c>
      <c r="R185" s="21">
        <f>SUM(Q185:Q190)</f>
        <v>37</v>
      </c>
      <c r="T185" s="28">
        <f t="shared" si="34"/>
        <v>0.01</v>
      </c>
      <c r="U185" s="28">
        <f>R185/$Q$233</f>
        <v>3.6999999999999998E-2</v>
      </c>
      <c r="V185" s="36"/>
      <c r="W185" s="23" t="s">
        <v>158</v>
      </c>
      <c r="X185" s="52">
        <f t="shared" ref="X185:X190" si="44">$Y$3+$X$8*$Y$6</f>
        <v>3.5260741589839637E-3</v>
      </c>
      <c r="Y185" s="45">
        <f t="shared" ref="Y185:Y190" si="45">T185</f>
        <v>0.01</v>
      </c>
      <c r="Z185" s="52">
        <f t="shared" ref="Z185:Z190" si="46">$Y$3+$Z$8*$Y$6</f>
        <v>2.7243156610246809E-2</v>
      </c>
      <c r="AA185" s="47"/>
      <c r="AB185" s="52">
        <f>$AC$3+$AB$8*$AC$6</f>
        <v>3.6501569457634969E-2</v>
      </c>
      <c r="AC185" s="45">
        <f>U185</f>
        <v>3.6999999999999998E-2</v>
      </c>
      <c r="AD185" s="52">
        <f>$AC$3+$AD$8*$AC$6</f>
        <v>8.1145489365894441E-2</v>
      </c>
    </row>
    <row r="186" spans="1:30" ht="15.6" thickTop="1" thickBot="1" x14ac:dyDescent="0.35">
      <c r="A186" s="23" t="s">
        <v>59</v>
      </c>
      <c r="B186" t="s">
        <v>500</v>
      </c>
      <c r="C186" s="16">
        <v>0</v>
      </c>
      <c r="D186" s="31">
        <v>0</v>
      </c>
      <c r="E186" s="16">
        <v>0</v>
      </c>
      <c r="F186" s="31">
        <v>0</v>
      </c>
      <c r="G186" s="16">
        <v>1</v>
      </c>
      <c r="H186" s="31">
        <v>2</v>
      </c>
      <c r="I186" s="16">
        <v>0</v>
      </c>
      <c r="J186" s="31">
        <v>1</v>
      </c>
      <c r="K186" s="16">
        <v>0</v>
      </c>
      <c r="L186" s="31">
        <v>2</v>
      </c>
      <c r="M186" s="14"/>
      <c r="N186" s="16">
        <f t="shared" si="32"/>
        <v>1</v>
      </c>
      <c r="O186" s="31">
        <f t="shared" si="32"/>
        <v>5</v>
      </c>
      <c r="P186" s="15"/>
      <c r="Q186" s="21">
        <f t="shared" si="33"/>
        <v>6</v>
      </c>
      <c r="R186" s="14"/>
      <c r="T186" s="28">
        <f t="shared" si="34"/>
        <v>6.0000000000000001E-3</v>
      </c>
      <c r="U186" s="14"/>
      <c r="V186" s="14"/>
      <c r="W186" s="23" t="s">
        <v>59</v>
      </c>
      <c r="X186" s="52">
        <f t="shared" si="44"/>
        <v>3.5260741589839637E-3</v>
      </c>
      <c r="Y186" s="45">
        <f t="shared" si="45"/>
        <v>6.0000000000000001E-3</v>
      </c>
      <c r="Z186" s="52">
        <f t="shared" si="46"/>
        <v>2.7243156610246809E-2</v>
      </c>
      <c r="AA186" s="47"/>
      <c r="AB186" s="47"/>
      <c r="AC186" s="47"/>
      <c r="AD186" s="47"/>
    </row>
    <row r="187" spans="1:30" ht="15.6" thickTop="1" thickBot="1" x14ac:dyDescent="0.35">
      <c r="A187" s="23" t="s">
        <v>36</v>
      </c>
      <c r="B187" t="s">
        <v>500</v>
      </c>
      <c r="C187" s="16">
        <v>0</v>
      </c>
      <c r="D187" s="31">
        <v>2</v>
      </c>
      <c r="E187" s="16">
        <v>0</v>
      </c>
      <c r="F187" s="31">
        <v>1</v>
      </c>
      <c r="G187" s="16">
        <v>1</v>
      </c>
      <c r="H187" s="31">
        <v>0</v>
      </c>
      <c r="I187" s="16">
        <v>0</v>
      </c>
      <c r="J187" s="31">
        <v>0</v>
      </c>
      <c r="K187" s="16">
        <v>1</v>
      </c>
      <c r="L187" s="31">
        <v>1</v>
      </c>
      <c r="M187" s="14"/>
      <c r="N187" s="16">
        <f t="shared" si="32"/>
        <v>2</v>
      </c>
      <c r="O187" s="31">
        <f t="shared" si="32"/>
        <v>4</v>
      </c>
      <c r="P187" s="15"/>
      <c r="Q187" s="21">
        <f t="shared" si="33"/>
        <v>6</v>
      </c>
      <c r="R187" s="14"/>
      <c r="T187" s="28">
        <f t="shared" si="34"/>
        <v>6.0000000000000001E-3</v>
      </c>
      <c r="U187" s="14"/>
      <c r="V187" s="14"/>
      <c r="W187" s="23" t="s">
        <v>36</v>
      </c>
      <c r="X187" s="52">
        <f t="shared" si="44"/>
        <v>3.5260741589839637E-3</v>
      </c>
      <c r="Y187" s="45">
        <f t="shared" si="45"/>
        <v>6.0000000000000001E-3</v>
      </c>
      <c r="Z187" s="52">
        <f t="shared" si="46"/>
        <v>2.7243156610246809E-2</v>
      </c>
      <c r="AA187" s="47"/>
      <c r="AB187" s="47"/>
      <c r="AC187" s="47"/>
      <c r="AD187" s="47"/>
    </row>
    <row r="188" spans="1:30" ht="15.6" thickTop="1" thickBot="1" x14ac:dyDescent="0.35">
      <c r="A188" s="23" t="s">
        <v>60</v>
      </c>
      <c r="B188" t="s">
        <v>500</v>
      </c>
      <c r="C188" s="16">
        <v>0</v>
      </c>
      <c r="D188" s="31">
        <v>0</v>
      </c>
      <c r="E188" s="16">
        <v>1</v>
      </c>
      <c r="F188" s="31">
        <v>2</v>
      </c>
      <c r="G188" s="16">
        <v>0</v>
      </c>
      <c r="H188" s="31">
        <v>0</v>
      </c>
      <c r="I188" s="16">
        <v>0</v>
      </c>
      <c r="J188" s="31">
        <v>0</v>
      </c>
      <c r="K188" s="16">
        <v>0</v>
      </c>
      <c r="L188" s="31">
        <v>0</v>
      </c>
      <c r="M188" s="14"/>
      <c r="N188" s="16">
        <f t="shared" si="32"/>
        <v>1</v>
      </c>
      <c r="O188" s="31">
        <f t="shared" si="32"/>
        <v>2</v>
      </c>
      <c r="P188" s="15"/>
      <c r="Q188" s="21">
        <f t="shared" si="33"/>
        <v>3</v>
      </c>
      <c r="R188" s="14"/>
      <c r="T188" s="28">
        <f t="shared" si="34"/>
        <v>3.0000000000000001E-3</v>
      </c>
      <c r="U188" s="14"/>
      <c r="V188" s="14"/>
      <c r="W188" s="23" t="s">
        <v>60</v>
      </c>
      <c r="X188" s="52">
        <f t="shared" si="44"/>
        <v>3.5260741589839637E-3</v>
      </c>
      <c r="Y188" s="45">
        <f t="shared" si="45"/>
        <v>3.0000000000000001E-3</v>
      </c>
      <c r="Z188" s="52">
        <f t="shared" si="46"/>
        <v>2.7243156610246809E-2</v>
      </c>
      <c r="AA188" s="47"/>
      <c r="AB188" s="47"/>
      <c r="AC188" s="47"/>
      <c r="AD188" s="47"/>
    </row>
    <row r="189" spans="1:30" ht="15.6" thickTop="1" thickBot="1" x14ac:dyDescent="0.35">
      <c r="A189" s="23" t="s">
        <v>37</v>
      </c>
      <c r="B189" t="s">
        <v>500</v>
      </c>
      <c r="C189" s="16">
        <v>0</v>
      </c>
      <c r="D189" s="31">
        <v>1</v>
      </c>
      <c r="E189" s="16">
        <v>0</v>
      </c>
      <c r="F189" s="31">
        <v>1</v>
      </c>
      <c r="G189" s="16">
        <v>1</v>
      </c>
      <c r="H189" s="31">
        <v>0</v>
      </c>
      <c r="I189" s="16">
        <v>0</v>
      </c>
      <c r="J189" s="31">
        <v>0</v>
      </c>
      <c r="K189" s="16">
        <v>1</v>
      </c>
      <c r="L189" s="31">
        <v>0</v>
      </c>
      <c r="M189" s="14"/>
      <c r="N189" s="16">
        <f t="shared" si="32"/>
        <v>2</v>
      </c>
      <c r="O189" s="31">
        <f t="shared" si="32"/>
        <v>2</v>
      </c>
      <c r="P189" s="15"/>
      <c r="Q189" s="21">
        <f t="shared" si="33"/>
        <v>4</v>
      </c>
      <c r="R189" s="14"/>
      <c r="T189" s="28">
        <f t="shared" si="34"/>
        <v>4.0000000000000001E-3</v>
      </c>
      <c r="U189" s="14"/>
      <c r="V189" s="14"/>
      <c r="W189" s="23" t="s">
        <v>37</v>
      </c>
      <c r="X189" s="52">
        <f t="shared" si="44"/>
        <v>3.5260741589839637E-3</v>
      </c>
      <c r="Y189" s="45">
        <f t="shared" si="45"/>
        <v>4.0000000000000001E-3</v>
      </c>
      <c r="Z189" s="52">
        <f t="shared" si="46"/>
        <v>2.7243156610246809E-2</v>
      </c>
      <c r="AA189" s="47"/>
      <c r="AB189" s="47"/>
      <c r="AC189" s="47"/>
      <c r="AD189" s="47"/>
    </row>
    <row r="190" spans="1:30" ht="15.6" thickTop="1" thickBot="1" x14ac:dyDescent="0.35">
      <c r="A190" s="24" t="s">
        <v>159</v>
      </c>
      <c r="B190" s="5" t="s">
        <v>500</v>
      </c>
      <c r="C190" s="10">
        <v>1</v>
      </c>
      <c r="D190" s="29">
        <v>1</v>
      </c>
      <c r="E190" s="10">
        <v>0</v>
      </c>
      <c r="F190" s="29">
        <v>0</v>
      </c>
      <c r="G190" s="10">
        <v>1</v>
      </c>
      <c r="H190" s="29">
        <v>1</v>
      </c>
      <c r="I190" s="10">
        <v>0</v>
      </c>
      <c r="J190" s="29">
        <v>2</v>
      </c>
      <c r="K190" s="10">
        <v>2</v>
      </c>
      <c r="L190" s="29">
        <v>0</v>
      </c>
      <c r="M190" s="11"/>
      <c r="N190" s="10">
        <f t="shared" si="32"/>
        <v>4</v>
      </c>
      <c r="O190" s="29">
        <f t="shared" si="32"/>
        <v>4</v>
      </c>
      <c r="P190" s="12"/>
      <c r="Q190" s="21">
        <f t="shared" si="33"/>
        <v>8</v>
      </c>
      <c r="R190" s="11"/>
      <c r="T190" s="28">
        <f t="shared" si="34"/>
        <v>8.0000000000000002E-3</v>
      </c>
      <c r="U190" s="11"/>
      <c r="V190" s="43"/>
      <c r="W190" s="24" t="s">
        <v>159</v>
      </c>
      <c r="X190" s="52">
        <f t="shared" si="44"/>
        <v>3.5260741589839637E-3</v>
      </c>
      <c r="Y190" s="45">
        <f t="shared" si="45"/>
        <v>8.0000000000000002E-3</v>
      </c>
      <c r="Z190" s="52">
        <f t="shared" si="46"/>
        <v>2.7243156610246809E-2</v>
      </c>
      <c r="AA190" s="47"/>
      <c r="AB190" s="47"/>
      <c r="AC190" s="47"/>
      <c r="AD190" s="47"/>
    </row>
    <row r="191" spans="1:30" ht="15.6" thickTop="1" thickBot="1" x14ac:dyDescent="0.35">
      <c r="A191" s="1" t="s">
        <v>38</v>
      </c>
      <c r="C191" s="13">
        <v>0</v>
      </c>
      <c r="D191" s="30">
        <v>0</v>
      </c>
      <c r="E191" s="13">
        <v>0</v>
      </c>
      <c r="F191" s="30">
        <v>0</v>
      </c>
      <c r="G191" s="13">
        <v>0</v>
      </c>
      <c r="H191" s="30">
        <v>0</v>
      </c>
      <c r="I191" s="13">
        <v>0</v>
      </c>
      <c r="J191" s="30">
        <v>0</v>
      </c>
      <c r="K191" s="13">
        <v>0</v>
      </c>
      <c r="L191" s="30">
        <v>0</v>
      </c>
      <c r="M191" s="14"/>
      <c r="N191" s="13">
        <f t="shared" si="32"/>
        <v>0</v>
      </c>
      <c r="O191" s="30">
        <f t="shared" si="32"/>
        <v>0</v>
      </c>
      <c r="P191" s="15"/>
      <c r="Q191" s="21">
        <f t="shared" si="33"/>
        <v>0</v>
      </c>
      <c r="R191" s="21">
        <f>SUM(Q191:Q194)</f>
        <v>0</v>
      </c>
      <c r="T191" s="28">
        <f t="shared" si="34"/>
        <v>0</v>
      </c>
      <c r="U191" s="28"/>
      <c r="V191" s="36"/>
      <c r="W191" s="47" t="s">
        <v>38</v>
      </c>
      <c r="X191" s="47"/>
      <c r="Y191" s="47"/>
      <c r="Z191" s="47"/>
      <c r="AA191" s="47"/>
      <c r="AB191" s="47"/>
      <c r="AC191" s="47"/>
      <c r="AD191" s="47"/>
    </row>
    <row r="192" spans="1:30" ht="15.6" thickTop="1" thickBot="1" x14ac:dyDescent="0.35">
      <c r="A192" s="1" t="s">
        <v>160</v>
      </c>
      <c r="C192" s="16">
        <v>0</v>
      </c>
      <c r="D192" s="31">
        <v>0</v>
      </c>
      <c r="E192" s="16">
        <v>0</v>
      </c>
      <c r="F192" s="31">
        <v>0</v>
      </c>
      <c r="G192" s="16">
        <v>0</v>
      </c>
      <c r="H192" s="31">
        <v>0</v>
      </c>
      <c r="I192" s="16">
        <v>0</v>
      </c>
      <c r="J192" s="31">
        <v>0</v>
      </c>
      <c r="K192" s="16">
        <v>0</v>
      </c>
      <c r="L192" s="31">
        <v>0</v>
      </c>
      <c r="M192" s="14"/>
      <c r="N192" s="16">
        <f t="shared" si="32"/>
        <v>0</v>
      </c>
      <c r="O192" s="31">
        <f t="shared" si="32"/>
        <v>0</v>
      </c>
      <c r="P192" s="15"/>
      <c r="Q192" s="21">
        <f t="shared" si="33"/>
        <v>0</v>
      </c>
      <c r="R192" s="14"/>
      <c r="T192" s="28">
        <f t="shared" si="34"/>
        <v>0</v>
      </c>
      <c r="U192" s="14"/>
      <c r="V192" s="14"/>
      <c r="W192" s="47" t="s">
        <v>160</v>
      </c>
      <c r="X192" s="47"/>
      <c r="Y192" s="47"/>
      <c r="Z192" s="47"/>
      <c r="AA192" s="47"/>
      <c r="AB192" s="47"/>
      <c r="AC192" s="47"/>
      <c r="AD192" s="47"/>
    </row>
    <row r="193" spans="1:30" ht="15.6" thickTop="1" thickBot="1" x14ac:dyDescent="0.35">
      <c r="A193" s="1" t="s">
        <v>161</v>
      </c>
      <c r="C193" s="16">
        <v>0</v>
      </c>
      <c r="D193" s="31">
        <v>0</v>
      </c>
      <c r="E193" s="16">
        <v>0</v>
      </c>
      <c r="F193" s="31">
        <v>0</v>
      </c>
      <c r="G193" s="16">
        <v>0</v>
      </c>
      <c r="H193" s="31">
        <v>0</v>
      </c>
      <c r="I193" s="16">
        <v>0</v>
      </c>
      <c r="J193" s="31">
        <v>0</v>
      </c>
      <c r="K193" s="16">
        <v>0</v>
      </c>
      <c r="L193" s="31">
        <v>0</v>
      </c>
      <c r="M193" s="14"/>
      <c r="N193" s="16">
        <f t="shared" si="32"/>
        <v>0</v>
      </c>
      <c r="O193" s="31">
        <f t="shared" si="32"/>
        <v>0</v>
      </c>
      <c r="P193" s="15"/>
      <c r="Q193" s="21">
        <f t="shared" si="33"/>
        <v>0</v>
      </c>
      <c r="R193" s="14"/>
      <c r="T193" s="28">
        <f t="shared" si="34"/>
        <v>0</v>
      </c>
      <c r="U193" s="14"/>
      <c r="V193" s="14"/>
      <c r="W193" s="47" t="s">
        <v>161</v>
      </c>
      <c r="X193" s="47"/>
      <c r="Y193" s="47"/>
      <c r="Z193" s="47"/>
      <c r="AA193" s="47"/>
      <c r="AB193" s="47"/>
      <c r="AC193" s="47"/>
      <c r="AD193" s="47"/>
    </row>
    <row r="194" spans="1:30" ht="15.6" thickTop="1" thickBot="1" x14ac:dyDescent="0.35">
      <c r="A194" s="6" t="s">
        <v>39</v>
      </c>
      <c r="B194" s="5"/>
      <c r="C194" s="10">
        <v>0</v>
      </c>
      <c r="D194" s="29">
        <v>0</v>
      </c>
      <c r="E194" s="10">
        <v>0</v>
      </c>
      <c r="F194" s="29">
        <v>0</v>
      </c>
      <c r="G194" s="10">
        <v>0</v>
      </c>
      <c r="H194" s="29">
        <v>0</v>
      </c>
      <c r="I194" s="10">
        <v>0</v>
      </c>
      <c r="J194" s="29">
        <v>0</v>
      </c>
      <c r="K194" s="10">
        <v>0</v>
      </c>
      <c r="L194" s="29">
        <v>0</v>
      </c>
      <c r="M194" s="11"/>
      <c r="N194" s="10">
        <f t="shared" si="32"/>
        <v>0</v>
      </c>
      <c r="O194" s="29">
        <f t="shared" si="32"/>
        <v>0</v>
      </c>
      <c r="P194" s="12"/>
      <c r="Q194" s="21">
        <f t="shared" si="33"/>
        <v>0</v>
      </c>
      <c r="R194" s="11"/>
      <c r="T194" s="28">
        <f t="shared" si="34"/>
        <v>0</v>
      </c>
      <c r="U194" s="11"/>
      <c r="V194" s="43"/>
      <c r="W194" s="6" t="s">
        <v>39</v>
      </c>
      <c r="X194" s="47"/>
      <c r="Z194" s="47"/>
      <c r="AA194" s="47"/>
      <c r="AB194" s="47"/>
      <c r="AD194" s="47"/>
    </row>
    <row r="195" spans="1:30" ht="15.6" thickTop="1" thickBot="1" x14ac:dyDescent="0.35">
      <c r="A195" s="25" t="s">
        <v>40</v>
      </c>
      <c r="B195" t="s">
        <v>500</v>
      </c>
      <c r="C195" s="13">
        <v>0</v>
      </c>
      <c r="D195" s="30">
        <v>1</v>
      </c>
      <c r="E195" s="13">
        <v>3</v>
      </c>
      <c r="F195" s="30">
        <v>3</v>
      </c>
      <c r="G195" s="13">
        <v>2</v>
      </c>
      <c r="H195" s="30">
        <v>3</v>
      </c>
      <c r="I195" s="13">
        <v>5</v>
      </c>
      <c r="J195" s="30">
        <v>3</v>
      </c>
      <c r="K195" s="13">
        <v>1</v>
      </c>
      <c r="L195" s="30">
        <v>0</v>
      </c>
      <c r="M195" s="14"/>
      <c r="N195" s="13">
        <f t="shared" si="32"/>
        <v>11</v>
      </c>
      <c r="O195" s="30">
        <f t="shared" si="32"/>
        <v>10</v>
      </c>
      <c r="P195" s="15"/>
      <c r="Q195" s="21">
        <f t="shared" si="33"/>
        <v>21</v>
      </c>
      <c r="R195" s="21">
        <f>SUM(Q195:Q197)</f>
        <v>57</v>
      </c>
      <c r="T195" s="28">
        <f t="shared" si="34"/>
        <v>2.1000000000000001E-2</v>
      </c>
      <c r="U195" s="28">
        <f>R195/$Q$233</f>
        <v>5.7000000000000002E-2</v>
      </c>
      <c r="V195" s="36"/>
      <c r="W195" s="25" t="s">
        <v>40</v>
      </c>
      <c r="X195" s="52">
        <f t="shared" ref="X195:X200" si="47">$Y$3+$X$8*$Y$6</f>
        <v>3.5260741589839637E-3</v>
      </c>
      <c r="Y195" s="45">
        <f t="shared" ref="Y195:Y200" si="48">T195</f>
        <v>2.1000000000000001E-2</v>
      </c>
      <c r="Z195" s="52">
        <f t="shared" ref="Z195:Z200" si="49">$Y$3+$Z$8*$Y$6</f>
        <v>2.7243156610246809E-2</v>
      </c>
      <c r="AA195" s="47"/>
      <c r="AB195" s="52">
        <f>$AC$3+$AB$8*$AC$6</f>
        <v>3.6501569457634969E-2</v>
      </c>
      <c r="AC195" s="45">
        <f>U195</f>
        <v>5.7000000000000002E-2</v>
      </c>
      <c r="AD195" s="52">
        <f>$AC$3+$AD$8*$AC$6</f>
        <v>8.1145489365894441E-2</v>
      </c>
    </row>
    <row r="196" spans="1:30" ht="15.6" thickTop="1" thickBot="1" x14ac:dyDescent="0.35">
      <c r="A196" s="25" t="s">
        <v>162</v>
      </c>
      <c r="B196" t="s">
        <v>500</v>
      </c>
      <c r="C196" s="16">
        <v>2</v>
      </c>
      <c r="D196" s="31">
        <v>2</v>
      </c>
      <c r="E196" s="16">
        <v>1</v>
      </c>
      <c r="F196" s="31">
        <v>2</v>
      </c>
      <c r="G196" s="16">
        <v>2</v>
      </c>
      <c r="H196" s="31">
        <v>1</v>
      </c>
      <c r="I196" s="16">
        <v>3</v>
      </c>
      <c r="J196" s="31">
        <v>2</v>
      </c>
      <c r="K196" s="16">
        <v>2</v>
      </c>
      <c r="L196" s="31">
        <v>2</v>
      </c>
      <c r="M196" s="14"/>
      <c r="N196" s="16">
        <f t="shared" si="32"/>
        <v>10</v>
      </c>
      <c r="O196" s="31">
        <f t="shared" si="32"/>
        <v>9</v>
      </c>
      <c r="P196" s="15"/>
      <c r="Q196" s="21">
        <f t="shared" si="33"/>
        <v>19</v>
      </c>
      <c r="R196" s="14"/>
      <c r="T196" s="28">
        <f t="shared" si="34"/>
        <v>1.9E-2</v>
      </c>
      <c r="U196" s="14"/>
      <c r="V196" s="14"/>
      <c r="W196" s="25" t="s">
        <v>162</v>
      </c>
      <c r="X196" s="52">
        <f t="shared" si="47"/>
        <v>3.5260741589839637E-3</v>
      </c>
      <c r="Y196" s="45">
        <f t="shared" si="48"/>
        <v>1.9E-2</v>
      </c>
      <c r="Z196" s="52">
        <f t="shared" si="49"/>
        <v>2.7243156610246809E-2</v>
      </c>
      <c r="AA196" s="47"/>
      <c r="AB196" s="47"/>
      <c r="AC196" s="47"/>
      <c r="AD196" s="47"/>
    </row>
    <row r="197" spans="1:30" ht="15.6" thickTop="1" thickBot="1" x14ac:dyDescent="0.35">
      <c r="A197" s="26" t="s">
        <v>61</v>
      </c>
      <c r="B197" s="5" t="s">
        <v>500</v>
      </c>
      <c r="C197" s="10">
        <v>1</v>
      </c>
      <c r="D197" s="29">
        <v>1</v>
      </c>
      <c r="E197" s="10">
        <v>5</v>
      </c>
      <c r="F197" s="29">
        <v>1</v>
      </c>
      <c r="G197" s="10">
        <v>3</v>
      </c>
      <c r="H197" s="29">
        <v>3</v>
      </c>
      <c r="I197" s="10">
        <v>2</v>
      </c>
      <c r="J197" s="29">
        <v>0</v>
      </c>
      <c r="K197" s="10">
        <v>1</v>
      </c>
      <c r="L197" s="29">
        <v>0</v>
      </c>
      <c r="M197" s="11"/>
      <c r="N197" s="10">
        <f t="shared" si="32"/>
        <v>12</v>
      </c>
      <c r="O197" s="29">
        <f t="shared" si="32"/>
        <v>5</v>
      </c>
      <c r="P197" s="12"/>
      <c r="Q197" s="21">
        <f t="shared" si="33"/>
        <v>17</v>
      </c>
      <c r="R197" s="11"/>
      <c r="T197" s="28">
        <f t="shared" si="34"/>
        <v>1.7000000000000001E-2</v>
      </c>
      <c r="U197" s="11"/>
      <c r="V197" s="43"/>
      <c r="W197" s="26" t="s">
        <v>61</v>
      </c>
      <c r="X197" s="52">
        <f t="shared" si="47"/>
        <v>3.5260741589839637E-3</v>
      </c>
      <c r="Y197" s="45">
        <f t="shared" si="48"/>
        <v>1.7000000000000001E-2</v>
      </c>
      <c r="Z197" s="52">
        <f t="shared" si="49"/>
        <v>2.7243156610246809E-2</v>
      </c>
      <c r="AA197" s="47"/>
      <c r="AB197" s="47"/>
      <c r="AC197" s="47"/>
      <c r="AD197" s="47"/>
    </row>
    <row r="198" spans="1:30" ht="15.6" thickTop="1" thickBot="1" x14ac:dyDescent="0.35">
      <c r="A198" s="25" t="s">
        <v>41</v>
      </c>
      <c r="B198" s="9" t="s">
        <v>500</v>
      </c>
      <c r="C198" s="13">
        <v>4</v>
      </c>
      <c r="D198" s="30">
        <v>2</v>
      </c>
      <c r="E198" s="13">
        <v>1</v>
      </c>
      <c r="F198" s="30">
        <v>2</v>
      </c>
      <c r="G198" s="13">
        <v>2</v>
      </c>
      <c r="H198" s="30">
        <v>3</v>
      </c>
      <c r="I198" s="13">
        <v>1</v>
      </c>
      <c r="J198" s="30">
        <v>0</v>
      </c>
      <c r="K198" s="13">
        <v>2</v>
      </c>
      <c r="L198" s="30">
        <v>4</v>
      </c>
      <c r="M198" s="14"/>
      <c r="N198" s="13">
        <f t="shared" si="32"/>
        <v>10</v>
      </c>
      <c r="O198" s="30">
        <f t="shared" si="32"/>
        <v>11</v>
      </c>
      <c r="P198" s="15"/>
      <c r="Q198" s="21">
        <f t="shared" si="33"/>
        <v>21</v>
      </c>
      <c r="R198" s="21">
        <f>SUM(Q198:Q200)</f>
        <v>58</v>
      </c>
      <c r="T198" s="28">
        <f t="shared" si="34"/>
        <v>2.1000000000000001E-2</v>
      </c>
      <c r="U198" s="28">
        <f>R198/$Q$233</f>
        <v>5.8000000000000003E-2</v>
      </c>
      <c r="V198" s="36"/>
      <c r="W198" s="25" t="s">
        <v>41</v>
      </c>
      <c r="X198" s="52">
        <f t="shared" si="47"/>
        <v>3.5260741589839637E-3</v>
      </c>
      <c r="Y198" s="45">
        <f t="shared" si="48"/>
        <v>2.1000000000000001E-2</v>
      </c>
      <c r="Z198" s="52">
        <f t="shared" si="49"/>
        <v>2.7243156610246809E-2</v>
      </c>
      <c r="AA198" s="47"/>
      <c r="AB198" s="52">
        <f>$AC$3+$AB$8*$AC$6</f>
        <v>3.6501569457634969E-2</v>
      </c>
      <c r="AC198" s="45">
        <f>U198</f>
        <v>5.8000000000000003E-2</v>
      </c>
      <c r="AD198" s="52">
        <f>$AC$3+$AD$8*$AC$6</f>
        <v>8.1145489365894441E-2</v>
      </c>
    </row>
    <row r="199" spans="1:30" ht="15.6" thickTop="1" thickBot="1" x14ac:dyDescent="0.35">
      <c r="A199" s="25" t="s">
        <v>42</v>
      </c>
      <c r="B199" s="9" t="s">
        <v>500</v>
      </c>
      <c r="C199" s="16">
        <v>3</v>
      </c>
      <c r="D199" s="31">
        <v>2</v>
      </c>
      <c r="E199" s="16">
        <v>2</v>
      </c>
      <c r="F199" s="31">
        <v>3</v>
      </c>
      <c r="G199" s="16">
        <v>2</v>
      </c>
      <c r="H199" s="31">
        <v>2</v>
      </c>
      <c r="I199" s="16">
        <v>0</v>
      </c>
      <c r="J199" s="31">
        <v>2</v>
      </c>
      <c r="K199" s="16">
        <v>1</v>
      </c>
      <c r="L199" s="31">
        <v>2</v>
      </c>
      <c r="M199" s="14"/>
      <c r="N199" s="16">
        <f t="shared" si="32"/>
        <v>8</v>
      </c>
      <c r="O199" s="31">
        <f t="shared" si="32"/>
        <v>11</v>
      </c>
      <c r="P199" s="15"/>
      <c r="Q199" s="21">
        <f t="shared" si="33"/>
        <v>19</v>
      </c>
      <c r="R199" s="14"/>
      <c r="T199" s="28">
        <f t="shared" si="34"/>
        <v>1.9E-2</v>
      </c>
      <c r="U199" s="14"/>
      <c r="V199" s="14"/>
      <c r="W199" s="25" t="s">
        <v>42</v>
      </c>
      <c r="X199" s="52">
        <f t="shared" si="47"/>
        <v>3.5260741589839637E-3</v>
      </c>
      <c r="Y199" s="45">
        <f t="shared" si="48"/>
        <v>1.9E-2</v>
      </c>
      <c r="Z199" s="52">
        <f t="shared" si="49"/>
        <v>2.7243156610246809E-2</v>
      </c>
      <c r="AA199" s="47"/>
      <c r="AB199" s="47"/>
      <c r="AC199" s="47"/>
      <c r="AD199" s="47"/>
    </row>
    <row r="200" spans="1:30" ht="15.6" thickTop="1" thickBot="1" x14ac:dyDescent="0.35">
      <c r="A200" s="26" t="s">
        <v>62</v>
      </c>
      <c r="B200" s="5" t="s">
        <v>500</v>
      </c>
      <c r="C200" s="10">
        <v>3</v>
      </c>
      <c r="D200" s="29">
        <v>2</v>
      </c>
      <c r="E200" s="10">
        <v>3</v>
      </c>
      <c r="F200" s="29">
        <v>0</v>
      </c>
      <c r="G200" s="10">
        <v>4</v>
      </c>
      <c r="H200" s="29">
        <v>3</v>
      </c>
      <c r="I200" s="10">
        <v>0</v>
      </c>
      <c r="J200" s="29">
        <v>1</v>
      </c>
      <c r="K200" s="10">
        <v>1</v>
      </c>
      <c r="L200" s="29">
        <v>1</v>
      </c>
      <c r="M200" s="11"/>
      <c r="N200" s="10">
        <f t="shared" si="32"/>
        <v>11</v>
      </c>
      <c r="O200" s="29">
        <f t="shared" si="32"/>
        <v>7</v>
      </c>
      <c r="P200" s="12"/>
      <c r="Q200" s="21">
        <f t="shared" si="33"/>
        <v>18</v>
      </c>
      <c r="R200" s="11"/>
      <c r="T200" s="28">
        <f t="shared" si="34"/>
        <v>1.7999999999999999E-2</v>
      </c>
      <c r="U200" s="11"/>
      <c r="V200" s="43"/>
      <c r="W200" s="26" t="s">
        <v>62</v>
      </c>
      <c r="X200" s="52">
        <f t="shared" si="47"/>
        <v>3.5260741589839637E-3</v>
      </c>
      <c r="Y200" s="45">
        <f t="shared" si="48"/>
        <v>1.7999999999999999E-2</v>
      </c>
      <c r="Z200" s="52">
        <f t="shared" si="49"/>
        <v>2.7243156610246809E-2</v>
      </c>
      <c r="AA200" s="47"/>
      <c r="AB200" s="47"/>
      <c r="AC200" s="47"/>
      <c r="AD200" s="47"/>
    </row>
    <row r="201" spans="1:30" ht="15.6" thickTop="1" thickBot="1" x14ac:dyDescent="0.35">
      <c r="A201" s="1" t="s">
        <v>163</v>
      </c>
      <c r="C201" s="13">
        <v>0</v>
      </c>
      <c r="D201" s="30">
        <v>0</v>
      </c>
      <c r="E201" s="13">
        <v>0</v>
      </c>
      <c r="F201" s="30">
        <v>0</v>
      </c>
      <c r="G201" s="13">
        <v>0</v>
      </c>
      <c r="H201" s="30">
        <v>0</v>
      </c>
      <c r="I201" s="13">
        <v>0</v>
      </c>
      <c r="J201" s="30">
        <v>0</v>
      </c>
      <c r="K201" s="13">
        <v>0</v>
      </c>
      <c r="L201" s="30">
        <v>0</v>
      </c>
      <c r="M201" s="14"/>
      <c r="N201" s="13">
        <f t="shared" si="32"/>
        <v>0</v>
      </c>
      <c r="O201" s="30">
        <f t="shared" si="32"/>
        <v>0</v>
      </c>
      <c r="P201" s="15"/>
      <c r="Q201" s="21">
        <f t="shared" si="33"/>
        <v>0</v>
      </c>
      <c r="R201" s="21">
        <f>SUM(Q201:Q205)</f>
        <v>0</v>
      </c>
      <c r="T201" s="28">
        <f t="shared" si="34"/>
        <v>0</v>
      </c>
      <c r="U201" s="28"/>
      <c r="V201" s="36"/>
      <c r="W201" s="47" t="s">
        <v>163</v>
      </c>
      <c r="X201" s="47"/>
      <c r="Y201" s="47"/>
      <c r="Z201" s="47"/>
      <c r="AA201" s="47"/>
      <c r="AB201" s="47"/>
      <c r="AC201" s="47"/>
      <c r="AD201" s="47"/>
    </row>
    <row r="202" spans="1:30" ht="15.6" thickTop="1" thickBot="1" x14ac:dyDescent="0.35">
      <c r="A202" s="1" t="s">
        <v>43</v>
      </c>
      <c r="C202" s="16">
        <v>0</v>
      </c>
      <c r="D202" s="31">
        <v>0</v>
      </c>
      <c r="E202" s="16">
        <v>0</v>
      </c>
      <c r="F202" s="31">
        <v>0</v>
      </c>
      <c r="G202" s="16">
        <v>0</v>
      </c>
      <c r="H202" s="31">
        <v>0</v>
      </c>
      <c r="I202" s="16">
        <v>0</v>
      </c>
      <c r="J202" s="31">
        <v>0</v>
      </c>
      <c r="K202" s="16">
        <v>0</v>
      </c>
      <c r="L202" s="31">
        <v>0</v>
      </c>
      <c r="M202" s="14"/>
      <c r="N202" s="16">
        <f t="shared" si="32"/>
        <v>0</v>
      </c>
      <c r="O202" s="31">
        <f t="shared" si="32"/>
        <v>0</v>
      </c>
      <c r="P202" s="15"/>
      <c r="Q202" s="21">
        <f t="shared" si="33"/>
        <v>0</v>
      </c>
      <c r="R202" s="14"/>
      <c r="T202" s="28">
        <f t="shared" si="34"/>
        <v>0</v>
      </c>
      <c r="U202" s="14"/>
      <c r="V202" s="14"/>
      <c r="W202" s="47" t="s">
        <v>43</v>
      </c>
      <c r="X202" s="47"/>
      <c r="Y202" s="47"/>
      <c r="Z202" s="47"/>
      <c r="AA202" s="47"/>
      <c r="AB202" s="47"/>
      <c r="AC202" s="47"/>
      <c r="AD202" s="47"/>
    </row>
    <row r="203" spans="1:30" ht="15.6" thickTop="1" thickBot="1" x14ac:dyDescent="0.35">
      <c r="A203" s="1" t="s">
        <v>164</v>
      </c>
      <c r="C203" s="16">
        <v>0</v>
      </c>
      <c r="D203" s="31">
        <v>0</v>
      </c>
      <c r="E203" s="16">
        <v>0</v>
      </c>
      <c r="F203" s="31">
        <v>0</v>
      </c>
      <c r="G203" s="16">
        <v>0</v>
      </c>
      <c r="H203" s="31">
        <v>0</v>
      </c>
      <c r="I203" s="16">
        <v>0</v>
      </c>
      <c r="J203" s="31">
        <v>0</v>
      </c>
      <c r="K203" s="16">
        <v>0</v>
      </c>
      <c r="L203" s="31">
        <v>0</v>
      </c>
      <c r="M203" s="14"/>
      <c r="N203" s="16">
        <f t="shared" ref="N203:O231" si="50">SUM(C203,E203,G203,I203,K203)</f>
        <v>0</v>
      </c>
      <c r="O203" s="31">
        <f t="shared" si="50"/>
        <v>0</v>
      </c>
      <c r="P203" s="15"/>
      <c r="Q203" s="21">
        <f t="shared" ref="Q203:Q231" si="51">SUM(N203,O203)</f>
        <v>0</v>
      </c>
      <c r="R203" s="14"/>
      <c r="T203" s="28">
        <f t="shared" ref="T203:T231" si="52">Q203/$Q$233</f>
        <v>0</v>
      </c>
      <c r="U203" s="14"/>
      <c r="V203" s="14"/>
      <c r="W203" s="47" t="s">
        <v>164</v>
      </c>
      <c r="X203" s="47"/>
      <c r="Y203" s="47"/>
      <c r="Z203" s="47"/>
      <c r="AA203" s="47"/>
      <c r="AB203" s="47"/>
      <c r="AC203" s="47"/>
      <c r="AD203" s="47"/>
    </row>
    <row r="204" spans="1:30" ht="15.6" thickTop="1" thickBot="1" x14ac:dyDescent="0.35">
      <c r="A204" s="1" t="s">
        <v>165</v>
      </c>
      <c r="C204" s="16">
        <v>0</v>
      </c>
      <c r="D204" s="31">
        <v>0</v>
      </c>
      <c r="E204" s="16">
        <v>0</v>
      </c>
      <c r="F204" s="31">
        <v>0</v>
      </c>
      <c r="G204" s="16">
        <v>0</v>
      </c>
      <c r="H204" s="31">
        <v>0</v>
      </c>
      <c r="I204" s="16">
        <v>0</v>
      </c>
      <c r="J204" s="31">
        <v>0</v>
      </c>
      <c r="K204" s="16">
        <v>0</v>
      </c>
      <c r="L204" s="31">
        <v>0</v>
      </c>
      <c r="M204" s="14"/>
      <c r="N204" s="16">
        <f t="shared" si="50"/>
        <v>0</v>
      </c>
      <c r="O204" s="31">
        <f t="shared" si="50"/>
        <v>0</v>
      </c>
      <c r="P204" s="15"/>
      <c r="Q204" s="21">
        <f t="shared" si="51"/>
        <v>0</v>
      </c>
      <c r="R204" s="14"/>
      <c r="T204" s="28">
        <f t="shared" si="52"/>
        <v>0</v>
      </c>
      <c r="U204" s="14"/>
      <c r="V204" s="14"/>
      <c r="W204" s="47" t="s">
        <v>165</v>
      </c>
      <c r="X204" s="47"/>
      <c r="Y204" s="47"/>
      <c r="Z204" s="47"/>
      <c r="AA204" s="47"/>
      <c r="AB204" s="47"/>
      <c r="AC204" s="47"/>
      <c r="AD204" s="47"/>
    </row>
    <row r="205" spans="1:30" ht="15.6" thickTop="1" thickBot="1" x14ac:dyDescent="0.35">
      <c r="A205" s="6" t="s">
        <v>44</v>
      </c>
      <c r="B205" s="5"/>
      <c r="C205" s="10">
        <v>0</v>
      </c>
      <c r="D205" s="29">
        <v>0</v>
      </c>
      <c r="E205" s="10">
        <v>0</v>
      </c>
      <c r="F205" s="29">
        <v>0</v>
      </c>
      <c r="G205" s="10">
        <v>0</v>
      </c>
      <c r="H205" s="29">
        <v>0</v>
      </c>
      <c r="I205" s="10">
        <v>0</v>
      </c>
      <c r="J205" s="29">
        <v>0</v>
      </c>
      <c r="K205" s="10">
        <v>0</v>
      </c>
      <c r="L205" s="29">
        <v>0</v>
      </c>
      <c r="M205" s="11"/>
      <c r="N205" s="10">
        <f t="shared" si="50"/>
        <v>0</v>
      </c>
      <c r="O205" s="29">
        <f t="shared" si="50"/>
        <v>0</v>
      </c>
      <c r="P205" s="12"/>
      <c r="Q205" s="21">
        <f t="shared" si="51"/>
        <v>0</v>
      </c>
      <c r="R205" s="11"/>
      <c r="T205" s="28">
        <f t="shared" si="52"/>
        <v>0</v>
      </c>
      <c r="U205" s="11"/>
      <c r="V205" s="43"/>
      <c r="W205" s="53" t="s">
        <v>44</v>
      </c>
      <c r="X205" s="47"/>
      <c r="Y205" s="47"/>
      <c r="Z205" s="47"/>
      <c r="AA205" s="47"/>
      <c r="AB205" s="47"/>
      <c r="AC205" s="47"/>
      <c r="AD205" s="47"/>
    </row>
    <row r="206" spans="1:30" ht="15.6" thickTop="1" thickBot="1" x14ac:dyDescent="0.35">
      <c r="A206" s="23" t="s">
        <v>63</v>
      </c>
      <c r="B206" t="s">
        <v>500</v>
      </c>
      <c r="C206" s="13">
        <v>3</v>
      </c>
      <c r="D206" s="30">
        <v>3</v>
      </c>
      <c r="E206" s="13">
        <v>6</v>
      </c>
      <c r="F206" s="30">
        <v>5</v>
      </c>
      <c r="G206" s="13">
        <v>3</v>
      </c>
      <c r="H206" s="30">
        <v>0</v>
      </c>
      <c r="I206" s="13">
        <v>1</v>
      </c>
      <c r="J206" s="30">
        <v>1</v>
      </c>
      <c r="K206" s="13">
        <v>1</v>
      </c>
      <c r="L206" s="30">
        <v>2</v>
      </c>
      <c r="M206" s="14"/>
      <c r="N206" s="13">
        <f t="shared" si="50"/>
        <v>14</v>
      </c>
      <c r="O206" s="30">
        <f t="shared" si="50"/>
        <v>11</v>
      </c>
      <c r="P206" s="15"/>
      <c r="Q206" s="21">
        <f t="shared" si="51"/>
        <v>25</v>
      </c>
      <c r="R206" s="21">
        <f>SUM(Q206:Q208)</f>
        <v>54</v>
      </c>
      <c r="T206" s="28">
        <f t="shared" si="52"/>
        <v>2.5000000000000001E-2</v>
      </c>
      <c r="U206" s="28">
        <f>R206/$Q$233</f>
        <v>5.3999999999999999E-2</v>
      </c>
      <c r="V206" s="36"/>
      <c r="W206" s="23" t="s">
        <v>63</v>
      </c>
      <c r="X206" s="52">
        <f t="shared" ref="X206:X208" si="53">$Y$3+$X$8*$Y$6</f>
        <v>3.5260741589839637E-3</v>
      </c>
      <c r="Y206" s="45">
        <f t="shared" ref="Y206:Y208" si="54">T206</f>
        <v>2.5000000000000001E-2</v>
      </c>
      <c r="Z206" s="52">
        <f t="shared" ref="Z206:Z208" si="55">$Y$3+$Z$8*$Y$6</f>
        <v>2.7243156610246809E-2</v>
      </c>
      <c r="AA206" s="47"/>
      <c r="AB206" s="52">
        <f>$AC$3+$AB$8*$AC$6</f>
        <v>3.6501569457634969E-2</v>
      </c>
      <c r="AC206" s="45">
        <f>U206</f>
        <v>5.3999999999999999E-2</v>
      </c>
      <c r="AD206" s="52">
        <f>$AC$3+$AD$8*$AC$6</f>
        <v>8.1145489365894441E-2</v>
      </c>
    </row>
    <row r="207" spans="1:30" ht="15.6" thickTop="1" thickBot="1" x14ac:dyDescent="0.35">
      <c r="A207" s="23" t="s">
        <v>166</v>
      </c>
      <c r="B207" t="s">
        <v>500</v>
      </c>
      <c r="C207" s="16">
        <v>0</v>
      </c>
      <c r="D207" s="31">
        <v>0</v>
      </c>
      <c r="E207" s="16">
        <v>1</v>
      </c>
      <c r="F207" s="31">
        <v>3</v>
      </c>
      <c r="G207" s="16">
        <v>1</v>
      </c>
      <c r="H207" s="31">
        <v>3</v>
      </c>
      <c r="I207" s="16">
        <v>1</v>
      </c>
      <c r="J207" s="31">
        <v>1</v>
      </c>
      <c r="K207" s="16">
        <v>1</v>
      </c>
      <c r="L207" s="31">
        <v>3</v>
      </c>
      <c r="M207" s="14"/>
      <c r="N207" s="16">
        <f t="shared" si="50"/>
        <v>4</v>
      </c>
      <c r="O207" s="31">
        <f t="shared" si="50"/>
        <v>10</v>
      </c>
      <c r="P207" s="15"/>
      <c r="Q207" s="21">
        <f t="shared" si="51"/>
        <v>14</v>
      </c>
      <c r="R207" s="14"/>
      <c r="T207" s="28">
        <f t="shared" si="52"/>
        <v>1.4E-2</v>
      </c>
      <c r="U207" s="14"/>
      <c r="V207" s="14"/>
      <c r="W207" s="23" t="s">
        <v>166</v>
      </c>
      <c r="X207" s="52">
        <f t="shared" si="53"/>
        <v>3.5260741589839637E-3</v>
      </c>
      <c r="Y207" s="45">
        <f t="shared" si="54"/>
        <v>1.4E-2</v>
      </c>
      <c r="Z207" s="52">
        <f t="shared" si="55"/>
        <v>2.7243156610246809E-2</v>
      </c>
      <c r="AA207" s="47"/>
      <c r="AB207" s="47"/>
      <c r="AC207" s="47"/>
      <c r="AD207" s="47"/>
    </row>
    <row r="208" spans="1:30" ht="15.6" thickTop="1" thickBot="1" x14ac:dyDescent="0.35">
      <c r="A208" s="24" t="s">
        <v>64</v>
      </c>
      <c r="B208" s="5" t="s">
        <v>500</v>
      </c>
      <c r="C208" s="10">
        <v>3</v>
      </c>
      <c r="D208" s="29">
        <v>1</v>
      </c>
      <c r="E208" s="10">
        <v>2</v>
      </c>
      <c r="F208" s="29">
        <v>0</v>
      </c>
      <c r="G208" s="10">
        <v>3</v>
      </c>
      <c r="H208" s="29">
        <v>1</v>
      </c>
      <c r="I208" s="10">
        <v>2</v>
      </c>
      <c r="J208" s="29">
        <v>0</v>
      </c>
      <c r="K208" s="10">
        <v>2</v>
      </c>
      <c r="L208" s="29">
        <v>1</v>
      </c>
      <c r="M208" s="11"/>
      <c r="N208" s="10">
        <f t="shared" si="50"/>
        <v>12</v>
      </c>
      <c r="O208" s="29">
        <f t="shared" si="50"/>
        <v>3</v>
      </c>
      <c r="P208" s="12"/>
      <c r="Q208" s="21">
        <f t="shared" si="51"/>
        <v>15</v>
      </c>
      <c r="R208" s="11"/>
      <c r="T208" s="28">
        <f t="shared" si="52"/>
        <v>1.4999999999999999E-2</v>
      </c>
      <c r="U208" s="11"/>
      <c r="V208" s="43"/>
      <c r="W208" s="24" t="s">
        <v>64</v>
      </c>
      <c r="X208" s="52">
        <f t="shared" si="53"/>
        <v>3.5260741589839637E-3</v>
      </c>
      <c r="Y208" s="45">
        <f t="shared" si="54"/>
        <v>1.4999999999999999E-2</v>
      </c>
      <c r="Z208" s="52">
        <f t="shared" si="55"/>
        <v>2.7243156610246809E-2</v>
      </c>
      <c r="AA208" s="47"/>
      <c r="AB208" s="47"/>
      <c r="AC208" s="47"/>
      <c r="AD208" s="47"/>
    </row>
    <row r="209" spans="1:30" ht="15.6" thickTop="1" thickBot="1" x14ac:dyDescent="0.35">
      <c r="A209" s="1" t="s">
        <v>167</v>
      </c>
      <c r="C209" s="13">
        <v>0</v>
      </c>
      <c r="D209" s="30">
        <v>0</v>
      </c>
      <c r="E209" s="13">
        <v>0</v>
      </c>
      <c r="F209" s="30">
        <v>0</v>
      </c>
      <c r="G209" s="13">
        <v>0</v>
      </c>
      <c r="H209" s="30">
        <v>0</v>
      </c>
      <c r="I209" s="13">
        <v>0</v>
      </c>
      <c r="J209" s="30">
        <v>0</v>
      </c>
      <c r="K209" s="13">
        <v>0</v>
      </c>
      <c r="L209" s="30">
        <v>0</v>
      </c>
      <c r="M209" s="14"/>
      <c r="N209" s="13">
        <f t="shared" si="50"/>
        <v>0</v>
      </c>
      <c r="O209" s="30">
        <f t="shared" si="50"/>
        <v>0</v>
      </c>
      <c r="P209" s="15"/>
      <c r="Q209" s="21">
        <f t="shared" si="51"/>
        <v>0</v>
      </c>
      <c r="R209" s="21">
        <f>SUM(Q209:Q214)</f>
        <v>0</v>
      </c>
      <c r="T209" s="28">
        <f t="shared" si="52"/>
        <v>0</v>
      </c>
      <c r="U209" s="28"/>
      <c r="V209" s="36"/>
      <c r="W209" s="47" t="s">
        <v>167</v>
      </c>
      <c r="X209" s="47"/>
      <c r="Y209" s="47"/>
      <c r="Z209" s="47"/>
      <c r="AA209" s="47"/>
      <c r="AB209" s="47"/>
      <c r="AC209" s="47"/>
      <c r="AD209" s="47"/>
    </row>
    <row r="210" spans="1:30" ht="15.6" thickTop="1" thickBot="1" x14ac:dyDescent="0.35">
      <c r="A210" s="1" t="s">
        <v>168</v>
      </c>
      <c r="C210" s="16">
        <v>0</v>
      </c>
      <c r="D210" s="31">
        <v>0</v>
      </c>
      <c r="E210" s="16">
        <v>0</v>
      </c>
      <c r="F210" s="31">
        <v>0</v>
      </c>
      <c r="G210" s="16">
        <v>0</v>
      </c>
      <c r="H210" s="31">
        <v>0</v>
      </c>
      <c r="I210" s="16">
        <v>0</v>
      </c>
      <c r="J210" s="31">
        <v>0</v>
      </c>
      <c r="K210" s="16">
        <v>0</v>
      </c>
      <c r="L210" s="31">
        <v>0</v>
      </c>
      <c r="M210" s="14"/>
      <c r="N210" s="16">
        <f t="shared" si="50"/>
        <v>0</v>
      </c>
      <c r="O210" s="31">
        <f t="shared" si="50"/>
        <v>0</v>
      </c>
      <c r="P210" s="15"/>
      <c r="Q210" s="21">
        <f t="shared" si="51"/>
        <v>0</v>
      </c>
      <c r="R210" s="14"/>
      <c r="T210" s="28">
        <f t="shared" si="52"/>
        <v>0</v>
      </c>
      <c r="U210" s="14"/>
      <c r="V210" s="14"/>
      <c r="W210" s="47" t="s">
        <v>168</v>
      </c>
      <c r="X210" s="47"/>
      <c r="Y210" s="47"/>
      <c r="Z210" s="47"/>
      <c r="AA210" s="47"/>
      <c r="AB210" s="47"/>
      <c r="AC210" s="47"/>
      <c r="AD210" s="47"/>
    </row>
    <row r="211" spans="1:30" ht="15.6" thickTop="1" thickBot="1" x14ac:dyDescent="0.35">
      <c r="A211" s="1" t="s">
        <v>169</v>
      </c>
      <c r="C211" s="16">
        <v>0</v>
      </c>
      <c r="D211" s="31">
        <v>0</v>
      </c>
      <c r="E211" s="16">
        <v>0</v>
      </c>
      <c r="F211" s="31">
        <v>0</v>
      </c>
      <c r="G211" s="16">
        <v>0</v>
      </c>
      <c r="H211" s="31">
        <v>0</v>
      </c>
      <c r="I211" s="16">
        <v>0</v>
      </c>
      <c r="J211" s="31">
        <v>0</v>
      </c>
      <c r="K211" s="16">
        <v>0</v>
      </c>
      <c r="L211" s="31">
        <v>0</v>
      </c>
      <c r="M211" s="14"/>
      <c r="N211" s="16">
        <f t="shared" si="50"/>
        <v>0</v>
      </c>
      <c r="O211" s="31">
        <f t="shared" si="50"/>
        <v>0</v>
      </c>
      <c r="P211" s="15"/>
      <c r="Q211" s="21">
        <f t="shared" si="51"/>
        <v>0</v>
      </c>
      <c r="R211" s="14"/>
      <c r="T211" s="28">
        <f t="shared" si="52"/>
        <v>0</v>
      </c>
      <c r="U211" s="14"/>
      <c r="V211" s="14"/>
      <c r="W211" s="47" t="s">
        <v>169</v>
      </c>
      <c r="X211" s="47"/>
      <c r="Y211" s="47"/>
      <c r="Z211" s="47"/>
      <c r="AA211" s="47"/>
      <c r="AB211" s="47"/>
      <c r="AC211" s="47"/>
      <c r="AD211" s="47"/>
    </row>
    <row r="212" spans="1:30" ht="15.6" thickTop="1" thickBot="1" x14ac:dyDescent="0.35">
      <c r="A212" s="1" t="s">
        <v>45</v>
      </c>
      <c r="C212" s="16">
        <v>0</v>
      </c>
      <c r="D212" s="31">
        <v>0</v>
      </c>
      <c r="E212" s="16">
        <v>0</v>
      </c>
      <c r="F212" s="31">
        <v>0</v>
      </c>
      <c r="G212" s="16">
        <v>0</v>
      </c>
      <c r="H212" s="31">
        <v>0</v>
      </c>
      <c r="I212" s="16">
        <v>0</v>
      </c>
      <c r="J212" s="31">
        <v>0</v>
      </c>
      <c r="K212" s="16">
        <v>0</v>
      </c>
      <c r="L212" s="31">
        <v>0</v>
      </c>
      <c r="M212" s="14"/>
      <c r="N212" s="16">
        <f t="shared" si="50"/>
        <v>0</v>
      </c>
      <c r="O212" s="31">
        <f t="shared" si="50"/>
        <v>0</v>
      </c>
      <c r="P212" s="15"/>
      <c r="Q212" s="21">
        <f t="shared" si="51"/>
        <v>0</v>
      </c>
      <c r="R212" s="14"/>
      <c r="T212" s="28">
        <f t="shared" si="52"/>
        <v>0</v>
      </c>
      <c r="U212" s="14"/>
      <c r="V212" s="14"/>
      <c r="W212" s="47" t="s">
        <v>45</v>
      </c>
      <c r="X212" s="47"/>
      <c r="Y212" s="47"/>
      <c r="Z212" s="47"/>
      <c r="AA212" s="47"/>
      <c r="AB212" s="47"/>
      <c r="AC212" s="47"/>
      <c r="AD212" s="47"/>
    </row>
    <row r="213" spans="1:30" ht="15.6" thickTop="1" thickBot="1" x14ac:dyDescent="0.35">
      <c r="A213" s="1" t="s">
        <v>170</v>
      </c>
      <c r="C213" s="16">
        <v>0</v>
      </c>
      <c r="D213" s="31">
        <v>0</v>
      </c>
      <c r="E213" s="16">
        <v>0</v>
      </c>
      <c r="F213" s="31">
        <v>0</v>
      </c>
      <c r="G213" s="16">
        <v>0</v>
      </c>
      <c r="H213" s="31">
        <v>0</v>
      </c>
      <c r="I213" s="16">
        <v>0</v>
      </c>
      <c r="J213" s="31">
        <v>0</v>
      </c>
      <c r="K213" s="16">
        <v>0</v>
      </c>
      <c r="L213" s="31">
        <v>0</v>
      </c>
      <c r="M213" s="14"/>
      <c r="N213" s="16">
        <f t="shared" si="50"/>
        <v>0</v>
      </c>
      <c r="O213" s="31">
        <f t="shared" si="50"/>
        <v>0</v>
      </c>
      <c r="P213" s="15"/>
      <c r="Q213" s="21">
        <f t="shared" si="51"/>
        <v>0</v>
      </c>
      <c r="R213" s="14"/>
      <c r="T213" s="28">
        <f t="shared" si="52"/>
        <v>0</v>
      </c>
      <c r="U213" s="14"/>
      <c r="V213" s="14"/>
      <c r="W213" s="47" t="s">
        <v>170</v>
      </c>
      <c r="X213" s="47"/>
      <c r="Y213" s="47"/>
      <c r="Z213" s="47"/>
      <c r="AA213" s="47"/>
      <c r="AB213" s="47"/>
      <c r="AC213" s="47"/>
      <c r="AD213" s="47"/>
    </row>
    <row r="214" spans="1:30" ht="15.6" thickTop="1" thickBot="1" x14ac:dyDescent="0.35">
      <c r="A214" s="6" t="s">
        <v>171</v>
      </c>
      <c r="B214" s="5"/>
      <c r="C214" s="10">
        <v>0</v>
      </c>
      <c r="D214" s="29">
        <v>0</v>
      </c>
      <c r="E214" s="10">
        <v>0</v>
      </c>
      <c r="F214" s="29">
        <v>0</v>
      </c>
      <c r="G214" s="10">
        <v>0</v>
      </c>
      <c r="H214" s="29">
        <v>0</v>
      </c>
      <c r="I214" s="10">
        <v>0</v>
      </c>
      <c r="J214" s="29">
        <v>0</v>
      </c>
      <c r="K214" s="10">
        <v>0</v>
      </c>
      <c r="L214" s="29">
        <v>0</v>
      </c>
      <c r="M214" s="11"/>
      <c r="N214" s="10">
        <f t="shared" si="50"/>
        <v>0</v>
      </c>
      <c r="O214" s="29">
        <f t="shared" si="50"/>
        <v>0</v>
      </c>
      <c r="P214" s="12"/>
      <c r="Q214" s="21">
        <f t="shared" si="51"/>
        <v>0</v>
      </c>
      <c r="R214" s="14"/>
      <c r="T214" s="28">
        <f t="shared" si="52"/>
        <v>0</v>
      </c>
      <c r="U214" s="14"/>
      <c r="V214" s="14"/>
      <c r="W214" s="53" t="s">
        <v>171</v>
      </c>
      <c r="X214" s="47"/>
      <c r="Y214" s="47"/>
      <c r="Z214" s="47"/>
      <c r="AA214" s="47"/>
      <c r="AB214" s="47"/>
      <c r="AC214" s="47"/>
      <c r="AD214" s="47"/>
    </row>
    <row r="215" spans="1:30" ht="15.6" thickTop="1" thickBot="1" x14ac:dyDescent="0.35">
      <c r="A215" s="7" t="s">
        <v>241</v>
      </c>
      <c r="B215" s="8"/>
      <c r="C215" s="17">
        <v>0</v>
      </c>
      <c r="D215" s="32">
        <v>0</v>
      </c>
      <c r="E215" s="17">
        <v>0</v>
      </c>
      <c r="F215" s="32">
        <v>0</v>
      </c>
      <c r="G215" s="17">
        <v>0</v>
      </c>
      <c r="H215" s="32">
        <v>0</v>
      </c>
      <c r="I215" s="17">
        <v>0</v>
      </c>
      <c r="J215" s="32">
        <v>0</v>
      </c>
      <c r="K215" s="17">
        <v>0</v>
      </c>
      <c r="L215" s="32">
        <v>0</v>
      </c>
      <c r="M215" s="18"/>
      <c r="N215" s="17">
        <f t="shared" si="50"/>
        <v>0</v>
      </c>
      <c r="O215" s="32">
        <f t="shared" si="50"/>
        <v>0</v>
      </c>
      <c r="P215" s="19"/>
      <c r="Q215" s="21">
        <f t="shared" si="51"/>
        <v>0</v>
      </c>
      <c r="T215" s="28">
        <f t="shared" si="52"/>
        <v>0</v>
      </c>
      <c r="W215" s="7" t="s">
        <v>241</v>
      </c>
      <c r="X215" s="47"/>
      <c r="Y215" s="47"/>
      <c r="Z215" s="47"/>
      <c r="AA215" s="47"/>
      <c r="AB215" s="47"/>
      <c r="AC215" s="47"/>
      <c r="AD215" s="47"/>
    </row>
    <row r="216" spans="1:30" ht="15.6" thickTop="1" thickBot="1" x14ac:dyDescent="0.35">
      <c r="A216" s="25" t="s">
        <v>65</v>
      </c>
      <c r="B216" t="s">
        <v>500</v>
      </c>
      <c r="C216" s="13">
        <v>0</v>
      </c>
      <c r="D216" s="30">
        <v>3</v>
      </c>
      <c r="E216" s="13">
        <v>0</v>
      </c>
      <c r="F216" s="30">
        <v>4</v>
      </c>
      <c r="G216" s="13">
        <v>1</v>
      </c>
      <c r="H216" s="30">
        <v>1</v>
      </c>
      <c r="I216" s="13">
        <v>1</v>
      </c>
      <c r="J216" s="30">
        <v>1</v>
      </c>
      <c r="K216" s="13">
        <v>1</v>
      </c>
      <c r="L216" s="30">
        <v>1</v>
      </c>
      <c r="M216" s="14"/>
      <c r="N216" s="13">
        <f t="shared" si="50"/>
        <v>3</v>
      </c>
      <c r="O216" s="30">
        <f t="shared" si="50"/>
        <v>10</v>
      </c>
      <c r="P216" s="15"/>
      <c r="Q216" s="21">
        <f t="shared" si="51"/>
        <v>13</v>
      </c>
      <c r="R216" s="21">
        <f>SUM(Q216:Q219)</f>
        <v>48</v>
      </c>
      <c r="T216" s="28">
        <f t="shared" si="52"/>
        <v>1.2999999999999999E-2</v>
      </c>
      <c r="U216" s="28">
        <f>R216/$Q$233</f>
        <v>4.8000000000000001E-2</v>
      </c>
      <c r="V216" s="36"/>
      <c r="W216" s="25" t="s">
        <v>65</v>
      </c>
      <c r="X216" s="52">
        <f t="shared" ref="X216:X219" si="56">$Y$3+$X$8*$Y$6</f>
        <v>3.5260741589839637E-3</v>
      </c>
      <c r="Y216" s="45">
        <f t="shared" ref="Y216:Y219" si="57">T216</f>
        <v>1.2999999999999999E-2</v>
      </c>
      <c r="Z216" s="52">
        <f t="shared" ref="Z216:Z219" si="58">$Y$3+$Z$8*$Y$6</f>
        <v>2.7243156610246809E-2</v>
      </c>
      <c r="AA216" s="47"/>
      <c r="AB216" s="52">
        <f>$AC$3+$AB$8*$AC$6</f>
        <v>3.6501569457634969E-2</v>
      </c>
      <c r="AC216" s="45">
        <f>U216</f>
        <v>4.8000000000000001E-2</v>
      </c>
      <c r="AD216" s="52">
        <f>$AC$3+$AD$8*$AC$6</f>
        <v>8.1145489365894441E-2</v>
      </c>
    </row>
    <row r="217" spans="1:30" ht="15.6" thickTop="1" thickBot="1" x14ac:dyDescent="0.35">
      <c r="A217" s="25" t="s">
        <v>66</v>
      </c>
      <c r="B217" t="s">
        <v>500</v>
      </c>
      <c r="C217" s="16">
        <v>0</v>
      </c>
      <c r="D217" s="31">
        <v>2</v>
      </c>
      <c r="E217" s="16">
        <v>1</v>
      </c>
      <c r="F217" s="31">
        <v>2</v>
      </c>
      <c r="G217" s="16">
        <v>0</v>
      </c>
      <c r="H217" s="31">
        <v>0</v>
      </c>
      <c r="I217" s="16">
        <v>4</v>
      </c>
      <c r="J217" s="31">
        <v>1</v>
      </c>
      <c r="K217" s="16">
        <v>0</v>
      </c>
      <c r="L217" s="31">
        <v>0</v>
      </c>
      <c r="M217" s="14"/>
      <c r="N217" s="16">
        <f t="shared" si="50"/>
        <v>5</v>
      </c>
      <c r="O217" s="31">
        <f t="shared" si="50"/>
        <v>5</v>
      </c>
      <c r="P217" s="15"/>
      <c r="Q217" s="21">
        <f t="shared" si="51"/>
        <v>10</v>
      </c>
      <c r="R217" s="14"/>
      <c r="T217" s="28">
        <f t="shared" si="52"/>
        <v>0.01</v>
      </c>
      <c r="U217" s="14"/>
      <c r="V217" s="14"/>
      <c r="W217" s="25" t="s">
        <v>66</v>
      </c>
      <c r="X217" s="52">
        <f t="shared" si="56"/>
        <v>3.5260741589839637E-3</v>
      </c>
      <c r="Y217" s="45">
        <f t="shared" si="57"/>
        <v>0.01</v>
      </c>
      <c r="Z217" s="52">
        <f t="shared" si="58"/>
        <v>2.7243156610246809E-2</v>
      </c>
      <c r="AA217" s="47"/>
      <c r="AB217" s="47"/>
      <c r="AC217" s="47"/>
      <c r="AD217" s="47"/>
    </row>
    <row r="218" spans="1:30" ht="15.6" thickTop="1" thickBot="1" x14ac:dyDescent="0.35">
      <c r="A218" s="25" t="s">
        <v>46</v>
      </c>
      <c r="B218" t="s">
        <v>500</v>
      </c>
      <c r="C218" s="16">
        <v>2</v>
      </c>
      <c r="D218" s="31">
        <v>1</v>
      </c>
      <c r="E218" s="16">
        <v>1</v>
      </c>
      <c r="F218" s="31">
        <v>0</v>
      </c>
      <c r="G218" s="16">
        <v>1</v>
      </c>
      <c r="H218" s="31">
        <v>0</v>
      </c>
      <c r="I218" s="16">
        <v>4</v>
      </c>
      <c r="J218" s="31">
        <v>1</v>
      </c>
      <c r="K218" s="16">
        <v>2</v>
      </c>
      <c r="L218" s="31">
        <v>1</v>
      </c>
      <c r="M218" s="14"/>
      <c r="N218" s="16">
        <f t="shared" si="50"/>
        <v>10</v>
      </c>
      <c r="O218" s="31">
        <f t="shared" si="50"/>
        <v>3</v>
      </c>
      <c r="P218" s="15"/>
      <c r="Q218" s="21">
        <f t="shared" si="51"/>
        <v>13</v>
      </c>
      <c r="R218" s="14"/>
      <c r="T218" s="28">
        <f t="shared" si="52"/>
        <v>1.2999999999999999E-2</v>
      </c>
      <c r="U218" s="14"/>
      <c r="V218" s="14"/>
      <c r="W218" s="25" t="s">
        <v>46</v>
      </c>
      <c r="X218" s="52">
        <f t="shared" si="56"/>
        <v>3.5260741589839637E-3</v>
      </c>
      <c r="Y218" s="45">
        <f t="shared" si="57"/>
        <v>1.2999999999999999E-2</v>
      </c>
      <c r="Z218" s="52">
        <f t="shared" si="58"/>
        <v>2.7243156610246809E-2</v>
      </c>
      <c r="AA218" s="47"/>
      <c r="AB218" s="47"/>
      <c r="AC218" s="47"/>
      <c r="AD218" s="47"/>
    </row>
    <row r="219" spans="1:30" ht="15.6" thickTop="1" thickBot="1" x14ac:dyDescent="0.35">
      <c r="A219" s="26" t="s">
        <v>47</v>
      </c>
      <c r="B219" s="5" t="s">
        <v>500</v>
      </c>
      <c r="C219" s="10">
        <v>1</v>
      </c>
      <c r="D219" s="29">
        <v>1</v>
      </c>
      <c r="E219" s="10">
        <v>1</v>
      </c>
      <c r="F219" s="29">
        <v>4</v>
      </c>
      <c r="G219" s="10">
        <v>1</v>
      </c>
      <c r="H219" s="29">
        <v>1</v>
      </c>
      <c r="I219" s="10">
        <v>0</v>
      </c>
      <c r="J219" s="29">
        <v>0</v>
      </c>
      <c r="K219" s="10">
        <v>2</v>
      </c>
      <c r="L219" s="29">
        <v>1</v>
      </c>
      <c r="M219" s="11"/>
      <c r="N219" s="10">
        <f t="shared" si="50"/>
        <v>5</v>
      </c>
      <c r="O219" s="29">
        <f t="shared" si="50"/>
        <v>7</v>
      </c>
      <c r="P219" s="12"/>
      <c r="Q219" s="21">
        <f t="shared" si="51"/>
        <v>12</v>
      </c>
      <c r="T219" s="28">
        <f t="shared" si="52"/>
        <v>1.2E-2</v>
      </c>
      <c r="W219" s="26" t="s">
        <v>47</v>
      </c>
      <c r="X219" s="52">
        <f t="shared" si="56"/>
        <v>3.5260741589839637E-3</v>
      </c>
      <c r="Y219" s="45">
        <f t="shared" si="57"/>
        <v>1.2E-2</v>
      </c>
      <c r="Z219" s="52">
        <f t="shared" si="58"/>
        <v>2.7243156610246809E-2</v>
      </c>
      <c r="AA219" s="47"/>
      <c r="AB219" s="47"/>
      <c r="AC219" s="47"/>
      <c r="AD219" s="47"/>
    </row>
    <row r="220" spans="1:30" ht="15.6" thickTop="1" thickBot="1" x14ac:dyDescent="0.35">
      <c r="A220" s="7" t="s">
        <v>250</v>
      </c>
      <c r="B220" s="8"/>
      <c r="C220" s="17">
        <v>0</v>
      </c>
      <c r="D220" s="32">
        <v>0</v>
      </c>
      <c r="E220" s="17">
        <v>0</v>
      </c>
      <c r="F220" s="32">
        <v>0</v>
      </c>
      <c r="G220" s="17">
        <v>0</v>
      </c>
      <c r="H220" s="32">
        <v>0</v>
      </c>
      <c r="I220" s="17">
        <v>0</v>
      </c>
      <c r="J220" s="32">
        <v>0</v>
      </c>
      <c r="K220" s="17">
        <v>0</v>
      </c>
      <c r="L220" s="32">
        <v>0</v>
      </c>
      <c r="M220" s="18"/>
      <c r="N220" s="17">
        <f t="shared" si="50"/>
        <v>0</v>
      </c>
      <c r="O220" s="32">
        <f t="shared" si="50"/>
        <v>0</v>
      </c>
      <c r="P220" s="19"/>
      <c r="Q220" s="21">
        <f t="shared" si="51"/>
        <v>0</v>
      </c>
      <c r="T220" s="28">
        <f t="shared" si="52"/>
        <v>0</v>
      </c>
      <c r="W220" s="7" t="s">
        <v>250</v>
      </c>
      <c r="X220" s="47"/>
      <c r="Y220" s="47"/>
      <c r="Z220" s="47"/>
      <c r="AA220" s="47"/>
      <c r="AB220" s="47"/>
      <c r="AC220" s="47"/>
      <c r="AD220" s="47"/>
    </row>
    <row r="221" spans="1:30" ht="15.6" thickTop="1" thickBot="1" x14ac:dyDescent="0.35">
      <c r="A221" s="1" t="s">
        <v>48</v>
      </c>
      <c r="C221" s="13">
        <v>0</v>
      </c>
      <c r="D221" s="30">
        <v>0</v>
      </c>
      <c r="E221" s="13">
        <v>0</v>
      </c>
      <c r="F221" s="30">
        <v>0</v>
      </c>
      <c r="G221" s="13">
        <v>0</v>
      </c>
      <c r="H221" s="30">
        <v>0</v>
      </c>
      <c r="I221" s="13">
        <v>0</v>
      </c>
      <c r="J221" s="30">
        <v>0</v>
      </c>
      <c r="K221" s="13">
        <v>0</v>
      </c>
      <c r="L221" s="30">
        <v>0</v>
      </c>
      <c r="M221" s="14"/>
      <c r="N221" s="13">
        <f t="shared" si="50"/>
        <v>0</v>
      </c>
      <c r="O221" s="30">
        <f t="shared" si="50"/>
        <v>0</v>
      </c>
      <c r="P221" s="15"/>
      <c r="Q221" s="21">
        <f t="shared" si="51"/>
        <v>0</v>
      </c>
      <c r="R221" s="21">
        <f>SUM(Q221:Q224)</f>
        <v>0</v>
      </c>
      <c r="T221" s="28">
        <f t="shared" si="52"/>
        <v>0</v>
      </c>
      <c r="U221" s="28"/>
      <c r="V221" s="36"/>
      <c r="W221" s="47" t="s">
        <v>48</v>
      </c>
      <c r="X221" s="47"/>
      <c r="Y221" s="47"/>
      <c r="Z221" s="47"/>
      <c r="AA221" s="47"/>
      <c r="AB221" s="47"/>
      <c r="AC221" s="47"/>
      <c r="AD221" s="47"/>
    </row>
    <row r="222" spans="1:30" ht="15.6" thickTop="1" thickBot="1" x14ac:dyDescent="0.35">
      <c r="A222" s="1" t="s">
        <v>172</v>
      </c>
      <c r="C222" s="16">
        <v>0</v>
      </c>
      <c r="D222" s="31">
        <v>0</v>
      </c>
      <c r="E222" s="16">
        <v>0</v>
      </c>
      <c r="F222" s="31">
        <v>0</v>
      </c>
      <c r="G222" s="16">
        <v>0</v>
      </c>
      <c r="H222" s="31">
        <v>0</v>
      </c>
      <c r="I222" s="16">
        <v>0</v>
      </c>
      <c r="J222" s="31">
        <v>0</v>
      </c>
      <c r="K222" s="16">
        <v>0</v>
      </c>
      <c r="L222" s="31">
        <v>0</v>
      </c>
      <c r="M222" s="14"/>
      <c r="N222" s="16">
        <f t="shared" si="50"/>
        <v>0</v>
      </c>
      <c r="O222" s="31">
        <f t="shared" si="50"/>
        <v>0</v>
      </c>
      <c r="P222" s="15"/>
      <c r="Q222" s="21">
        <f t="shared" si="51"/>
        <v>0</v>
      </c>
      <c r="R222" s="14"/>
      <c r="T222" s="28">
        <f t="shared" si="52"/>
        <v>0</v>
      </c>
      <c r="U222" s="14"/>
      <c r="V222" s="14"/>
      <c r="W222" s="47" t="s">
        <v>172</v>
      </c>
      <c r="X222" s="47"/>
      <c r="Y222" s="47"/>
      <c r="Z222" s="47"/>
      <c r="AA222" s="47"/>
      <c r="AB222" s="47"/>
      <c r="AC222" s="47"/>
      <c r="AD222" s="47"/>
    </row>
    <row r="223" spans="1:30" ht="15.6" thickTop="1" thickBot="1" x14ac:dyDescent="0.35">
      <c r="A223" s="1" t="s">
        <v>173</v>
      </c>
      <c r="C223" s="16">
        <v>0</v>
      </c>
      <c r="D223" s="31">
        <v>0</v>
      </c>
      <c r="E223" s="16">
        <v>0</v>
      </c>
      <c r="F223" s="31">
        <v>0</v>
      </c>
      <c r="G223" s="16">
        <v>0</v>
      </c>
      <c r="H223" s="31">
        <v>0</v>
      </c>
      <c r="I223" s="16">
        <v>0</v>
      </c>
      <c r="J223" s="31">
        <v>0</v>
      </c>
      <c r="K223" s="16">
        <v>0</v>
      </c>
      <c r="L223" s="31">
        <v>0</v>
      </c>
      <c r="M223" s="14"/>
      <c r="N223" s="16">
        <f t="shared" si="50"/>
        <v>0</v>
      </c>
      <c r="O223" s="31">
        <f t="shared" si="50"/>
        <v>0</v>
      </c>
      <c r="P223" s="15"/>
      <c r="Q223" s="21">
        <f t="shared" si="51"/>
        <v>0</v>
      </c>
      <c r="R223" s="14"/>
      <c r="T223" s="28">
        <f t="shared" si="52"/>
        <v>0</v>
      </c>
      <c r="U223" s="14"/>
      <c r="V223" s="14"/>
      <c r="W223" s="47" t="s">
        <v>173</v>
      </c>
      <c r="X223" s="47"/>
      <c r="Y223" s="47"/>
      <c r="Z223" s="47"/>
      <c r="AA223" s="47"/>
      <c r="AB223" s="47"/>
      <c r="AC223" s="47"/>
      <c r="AD223" s="47"/>
    </row>
    <row r="224" spans="1:30" ht="15.6" thickTop="1" thickBot="1" x14ac:dyDescent="0.35">
      <c r="A224" s="6" t="s">
        <v>174</v>
      </c>
      <c r="B224" s="5"/>
      <c r="C224" s="10">
        <v>0</v>
      </c>
      <c r="D224" s="29">
        <v>0</v>
      </c>
      <c r="E224" s="10">
        <v>0</v>
      </c>
      <c r="F224" s="29">
        <v>0</v>
      </c>
      <c r="G224" s="10">
        <v>0</v>
      </c>
      <c r="H224" s="29">
        <v>0</v>
      </c>
      <c r="I224" s="10">
        <v>0</v>
      </c>
      <c r="J224" s="29">
        <v>0</v>
      </c>
      <c r="K224" s="10">
        <v>0</v>
      </c>
      <c r="L224" s="29">
        <v>0</v>
      </c>
      <c r="M224" s="11"/>
      <c r="N224" s="10">
        <f t="shared" si="50"/>
        <v>0</v>
      </c>
      <c r="O224" s="29">
        <f t="shared" si="50"/>
        <v>0</v>
      </c>
      <c r="P224" s="12"/>
      <c r="Q224" s="21">
        <f t="shared" si="51"/>
        <v>0</v>
      </c>
      <c r="T224" s="28">
        <f t="shared" si="52"/>
        <v>0</v>
      </c>
      <c r="W224" s="53" t="s">
        <v>174</v>
      </c>
      <c r="X224" s="47"/>
      <c r="Y224" s="47"/>
      <c r="Z224" s="47"/>
      <c r="AA224" s="47"/>
      <c r="AB224" s="47"/>
      <c r="AC224" s="47"/>
      <c r="AD224" s="47"/>
    </row>
    <row r="225" spans="1:30" ht="15.6" thickTop="1" thickBot="1" x14ac:dyDescent="0.35">
      <c r="A225" s="7" t="s">
        <v>217</v>
      </c>
      <c r="B225" s="8"/>
      <c r="C225" s="17">
        <v>0</v>
      </c>
      <c r="D225" s="32">
        <v>0</v>
      </c>
      <c r="E225" s="17">
        <v>0</v>
      </c>
      <c r="F225" s="32">
        <v>0</v>
      </c>
      <c r="G225" s="17">
        <v>0</v>
      </c>
      <c r="H225" s="32">
        <v>0</v>
      </c>
      <c r="I225" s="17">
        <v>0</v>
      </c>
      <c r="J225" s="32">
        <v>0</v>
      </c>
      <c r="K225" s="17">
        <v>0</v>
      </c>
      <c r="L225" s="32">
        <v>0</v>
      </c>
      <c r="M225" s="18"/>
      <c r="N225" s="17">
        <f t="shared" si="50"/>
        <v>0</v>
      </c>
      <c r="O225" s="32">
        <f t="shared" si="50"/>
        <v>0</v>
      </c>
      <c r="P225" s="19"/>
      <c r="Q225" s="21">
        <f t="shared" si="51"/>
        <v>0</v>
      </c>
      <c r="R225" s="14"/>
      <c r="T225" s="28">
        <f t="shared" si="52"/>
        <v>0</v>
      </c>
      <c r="U225" s="14"/>
      <c r="V225" s="14"/>
      <c r="W225" s="7" t="s">
        <v>217</v>
      </c>
      <c r="X225" s="47"/>
      <c r="Y225" s="47"/>
      <c r="Z225" s="47"/>
      <c r="AA225" s="47"/>
      <c r="AB225" s="47"/>
      <c r="AC225" s="47"/>
      <c r="AD225" s="47"/>
    </row>
    <row r="226" spans="1:30" ht="15.6" thickTop="1" thickBot="1" x14ac:dyDescent="0.35">
      <c r="A226" s="1" t="s">
        <v>236</v>
      </c>
      <c r="C226" s="13">
        <v>0</v>
      </c>
      <c r="D226" s="30">
        <v>0</v>
      </c>
      <c r="E226" s="13">
        <v>0</v>
      </c>
      <c r="F226" s="30">
        <v>0</v>
      </c>
      <c r="G226" s="13">
        <v>0</v>
      </c>
      <c r="H226" s="30">
        <v>0</v>
      </c>
      <c r="I226" s="13">
        <v>0</v>
      </c>
      <c r="J226" s="30">
        <v>0</v>
      </c>
      <c r="K226" s="13">
        <v>0</v>
      </c>
      <c r="L226" s="30">
        <v>0</v>
      </c>
      <c r="M226" s="14"/>
      <c r="N226" s="13">
        <f t="shared" si="50"/>
        <v>0</v>
      </c>
      <c r="O226" s="30">
        <f t="shared" si="50"/>
        <v>0</v>
      </c>
      <c r="P226" s="15"/>
      <c r="Q226" s="21">
        <f t="shared" si="51"/>
        <v>0</v>
      </c>
      <c r="R226" s="21">
        <f>SUM(Q226:Q228)</f>
        <v>0</v>
      </c>
      <c r="T226" s="28">
        <f t="shared" si="52"/>
        <v>0</v>
      </c>
      <c r="U226" s="28"/>
      <c r="V226" s="36"/>
      <c r="W226" s="47" t="s">
        <v>236</v>
      </c>
      <c r="X226" s="47"/>
      <c r="Y226" s="47"/>
      <c r="Z226" s="47"/>
      <c r="AA226" s="47"/>
      <c r="AB226" s="47"/>
      <c r="AC226" s="47"/>
      <c r="AD226" s="47"/>
    </row>
    <row r="227" spans="1:30" ht="15.6" thickTop="1" thickBot="1" x14ac:dyDescent="0.35">
      <c r="A227" s="1" t="s">
        <v>238</v>
      </c>
      <c r="C227" s="16">
        <v>0</v>
      </c>
      <c r="D227" s="31">
        <v>0</v>
      </c>
      <c r="E227" s="16">
        <v>0</v>
      </c>
      <c r="F227" s="31">
        <v>0</v>
      </c>
      <c r="G227" s="16">
        <v>0</v>
      </c>
      <c r="H227" s="31">
        <v>0</v>
      </c>
      <c r="I227" s="16">
        <v>0</v>
      </c>
      <c r="J227" s="31">
        <v>0</v>
      </c>
      <c r="K227" s="16">
        <v>0</v>
      </c>
      <c r="L227" s="31">
        <v>0</v>
      </c>
      <c r="M227" s="14"/>
      <c r="N227" s="16">
        <f t="shared" si="50"/>
        <v>0</v>
      </c>
      <c r="O227" s="31">
        <f t="shared" si="50"/>
        <v>0</v>
      </c>
      <c r="P227" s="15"/>
      <c r="Q227" s="21">
        <f t="shared" si="51"/>
        <v>0</v>
      </c>
      <c r="R227" s="14"/>
      <c r="T227" s="28">
        <f t="shared" si="52"/>
        <v>0</v>
      </c>
      <c r="U227" s="14"/>
      <c r="V227" s="14"/>
      <c r="W227" s="47" t="s">
        <v>238</v>
      </c>
      <c r="X227" s="47"/>
      <c r="Y227" s="47"/>
      <c r="Z227" s="47"/>
      <c r="AA227" s="47"/>
      <c r="AB227" s="47"/>
      <c r="AC227" s="47"/>
      <c r="AD227" s="47"/>
    </row>
    <row r="228" spans="1:30" ht="15.6" thickTop="1" thickBot="1" x14ac:dyDescent="0.35">
      <c r="A228" s="6" t="s">
        <v>237</v>
      </c>
      <c r="B228" s="5"/>
      <c r="C228" s="10">
        <v>0</v>
      </c>
      <c r="D228" s="29">
        <v>0</v>
      </c>
      <c r="E228" s="10">
        <v>0</v>
      </c>
      <c r="F228" s="29">
        <v>0</v>
      </c>
      <c r="G228" s="10">
        <v>0</v>
      </c>
      <c r="H228" s="29">
        <v>0</v>
      </c>
      <c r="I228" s="10">
        <v>0</v>
      </c>
      <c r="J228" s="29">
        <v>0</v>
      </c>
      <c r="K228" s="10">
        <v>0</v>
      </c>
      <c r="L228" s="29">
        <v>0</v>
      </c>
      <c r="M228" s="11"/>
      <c r="N228" s="10">
        <f t="shared" si="50"/>
        <v>0</v>
      </c>
      <c r="O228" s="29">
        <f t="shared" si="50"/>
        <v>0</v>
      </c>
      <c r="P228" s="12"/>
      <c r="Q228" s="21">
        <f t="shared" si="51"/>
        <v>0</v>
      </c>
      <c r="R228" s="11"/>
      <c r="T228" s="28">
        <f t="shared" si="52"/>
        <v>0</v>
      </c>
      <c r="U228" s="11"/>
      <c r="V228" s="43"/>
      <c r="W228" s="53" t="s">
        <v>237</v>
      </c>
      <c r="X228" s="47"/>
      <c r="Y228" s="47"/>
      <c r="Z228" s="47"/>
      <c r="AA228" s="47"/>
      <c r="AB228" s="47"/>
      <c r="AC228" s="47"/>
      <c r="AD228" s="47"/>
    </row>
    <row r="229" spans="1:30" ht="15.6" thickTop="1" thickBot="1" x14ac:dyDescent="0.35">
      <c r="A229" s="25" t="s">
        <v>175</v>
      </c>
      <c r="B229" t="s">
        <v>500</v>
      </c>
      <c r="C229" s="13">
        <v>1</v>
      </c>
      <c r="D229" s="30">
        <v>4</v>
      </c>
      <c r="E229" s="13">
        <v>1</v>
      </c>
      <c r="F229" s="30">
        <v>2</v>
      </c>
      <c r="G229" s="13">
        <v>1</v>
      </c>
      <c r="H229" s="30">
        <v>4</v>
      </c>
      <c r="I229" s="13">
        <v>2</v>
      </c>
      <c r="J229" s="30">
        <v>3</v>
      </c>
      <c r="K229" s="13">
        <v>2</v>
      </c>
      <c r="L229" s="30">
        <v>2</v>
      </c>
      <c r="M229" s="14"/>
      <c r="N229" s="13">
        <f t="shared" si="50"/>
        <v>7</v>
      </c>
      <c r="O229" s="30">
        <f t="shared" si="50"/>
        <v>15</v>
      </c>
      <c r="P229" s="15"/>
      <c r="Q229" s="21">
        <f t="shared" si="51"/>
        <v>22</v>
      </c>
      <c r="R229" s="21">
        <f>SUM(Q229:Q231)</f>
        <v>54</v>
      </c>
      <c r="T229" s="28">
        <f t="shared" si="52"/>
        <v>2.1999999999999999E-2</v>
      </c>
      <c r="U229" s="28">
        <f>R229/$Q$233</f>
        <v>5.3999999999999999E-2</v>
      </c>
      <c r="V229" s="36"/>
      <c r="W229" s="25" t="s">
        <v>175</v>
      </c>
      <c r="X229" s="52">
        <f t="shared" ref="X229:X231" si="59">$Y$3+$X$8*$Y$6</f>
        <v>3.5260741589839637E-3</v>
      </c>
      <c r="Y229" s="45">
        <f t="shared" ref="Y229:Y231" si="60">T229</f>
        <v>2.1999999999999999E-2</v>
      </c>
      <c r="Z229" s="52">
        <f t="shared" ref="Z229:Z231" si="61">$Y$3+$Z$8*$Y$6</f>
        <v>2.7243156610246809E-2</v>
      </c>
      <c r="AA229" s="47"/>
      <c r="AB229" s="52">
        <f>$AC$3+$AB$8*$AC$6</f>
        <v>3.6501569457634969E-2</v>
      </c>
      <c r="AC229" s="45">
        <f>U229</f>
        <v>5.3999999999999999E-2</v>
      </c>
      <c r="AD229" s="52">
        <f>$AC$3+$AD$8*$AC$6</f>
        <v>8.1145489365894441E-2</v>
      </c>
    </row>
    <row r="230" spans="1:30" ht="15.6" thickTop="1" thickBot="1" x14ac:dyDescent="0.35">
      <c r="A230" s="25" t="s">
        <v>176</v>
      </c>
      <c r="B230" t="s">
        <v>500</v>
      </c>
      <c r="C230" s="16">
        <v>1</v>
      </c>
      <c r="D230" s="31">
        <v>5</v>
      </c>
      <c r="E230" s="16">
        <v>2</v>
      </c>
      <c r="F230" s="31">
        <v>0</v>
      </c>
      <c r="G230" s="16">
        <v>1</v>
      </c>
      <c r="H230" s="31">
        <v>1</v>
      </c>
      <c r="I230" s="16">
        <v>1</v>
      </c>
      <c r="J230" s="31">
        <v>0</v>
      </c>
      <c r="K230" s="16">
        <v>1</v>
      </c>
      <c r="L230" s="31">
        <v>2</v>
      </c>
      <c r="M230" s="14"/>
      <c r="N230" s="16">
        <f t="shared" si="50"/>
        <v>6</v>
      </c>
      <c r="O230" s="31">
        <f t="shared" si="50"/>
        <v>8</v>
      </c>
      <c r="P230" s="15"/>
      <c r="Q230" s="21">
        <f t="shared" si="51"/>
        <v>14</v>
      </c>
      <c r="R230" s="14"/>
      <c r="T230" s="28">
        <f t="shared" si="52"/>
        <v>1.4E-2</v>
      </c>
      <c r="U230" s="14"/>
      <c r="V230" s="14"/>
      <c r="W230" s="25" t="s">
        <v>176</v>
      </c>
      <c r="X230" s="52">
        <f t="shared" si="59"/>
        <v>3.5260741589839637E-3</v>
      </c>
      <c r="Y230" s="45">
        <f t="shared" si="60"/>
        <v>1.4E-2</v>
      </c>
      <c r="Z230" s="52">
        <f t="shared" si="61"/>
        <v>2.7243156610246809E-2</v>
      </c>
      <c r="AA230" s="47"/>
      <c r="AB230" s="47"/>
      <c r="AC230" s="47"/>
      <c r="AD230" s="47"/>
    </row>
    <row r="231" spans="1:30" ht="15.6" thickTop="1" thickBot="1" x14ac:dyDescent="0.35">
      <c r="A231" s="26" t="s">
        <v>67</v>
      </c>
      <c r="B231" s="5" t="s">
        <v>500</v>
      </c>
      <c r="C231" s="10">
        <v>2</v>
      </c>
      <c r="D231" s="29">
        <v>1</v>
      </c>
      <c r="E231" s="10">
        <v>3</v>
      </c>
      <c r="F231" s="29">
        <v>0</v>
      </c>
      <c r="G231" s="10">
        <v>2</v>
      </c>
      <c r="H231" s="29">
        <v>1</v>
      </c>
      <c r="I231" s="10">
        <v>0</v>
      </c>
      <c r="J231" s="29">
        <v>5</v>
      </c>
      <c r="K231" s="10">
        <v>1</v>
      </c>
      <c r="L231" s="29">
        <v>3</v>
      </c>
      <c r="M231" s="11"/>
      <c r="N231" s="10">
        <f t="shared" si="50"/>
        <v>8</v>
      </c>
      <c r="O231" s="29">
        <f t="shared" si="50"/>
        <v>10</v>
      </c>
      <c r="P231" s="12"/>
      <c r="Q231" s="21">
        <f t="shared" si="51"/>
        <v>18</v>
      </c>
      <c r="R231" s="14"/>
      <c r="T231" s="28">
        <f t="shared" si="52"/>
        <v>1.7999999999999999E-2</v>
      </c>
      <c r="U231" s="14"/>
      <c r="V231" s="14"/>
      <c r="W231" s="26" t="s">
        <v>67</v>
      </c>
      <c r="X231" s="52">
        <f t="shared" si="59"/>
        <v>3.5260741589839637E-3</v>
      </c>
      <c r="Y231" s="45">
        <f t="shared" si="60"/>
        <v>1.7999999999999999E-2</v>
      </c>
      <c r="Z231" s="52">
        <f t="shared" si="61"/>
        <v>2.7243156610246809E-2</v>
      </c>
      <c r="AA231" s="47"/>
      <c r="AB231" s="47"/>
      <c r="AC231" s="47"/>
      <c r="AD231" s="47"/>
    </row>
    <row r="232" spans="1:30" ht="15" thickBot="1" x14ac:dyDescent="0.35">
      <c r="A232" s="1"/>
      <c r="C232" s="22"/>
      <c r="D232" s="34"/>
      <c r="E232" s="22"/>
      <c r="F232" s="34"/>
      <c r="G232" s="22"/>
      <c r="H232" s="34"/>
      <c r="I232" s="22"/>
      <c r="J232" s="34"/>
      <c r="K232" s="22"/>
      <c r="L232" s="34"/>
      <c r="M232" s="14"/>
      <c r="N232" s="14"/>
      <c r="O232" s="34"/>
      <c r="P232" s="15"/>
      <c r="Q232" s="22"/>
    </row>
    <row r="233" spans="1:30" ht="15.6" thickTop="1" thickBot="1" x14ac:dyDescent="0.35">
      <c r="A233" s="1" t="s">
        <v>459</v>
      </c>
      <c r="C233" s="21">
        <f>SUM(C10:C231)</f>
        <v>100</v>
      </c>
      <c r="D233" s="35">
        <f t="shared" ref="D233:R233" si="62">SUM(D10:D231)</f>
        <v>100</v>
      </c>
      <c r="E233" s="21">
        <f t="shared" si="62"/>
        <v>100</v>
      </c>
      <c r="F233" s="35">
        <f t="shared" si="62"/>
        <v>100</v>
      </c>
      <c r="G233" s="21">
        <f t="shared" si="62"/>
        <v>100</v>
      </c>
      <c r="H233" s="35">
        <f t="shared" si="62"/>
        <v>100</v>
      </c>
      <c r="I233" s="21">
        <f t="shared" si="62"/>
        <v>100</v>
      </c>
      <c r="J233" s="35">
        <f t="shared" si="62"/>
        <v>100</v>
      </c>
      <c r="K233" s="21">
        <f t="shared" si="62"/>
        <v>100</v>
      </c>
      <c r="L233" s="35">
        <f t="shared" si="62"/>
        <v>100</v>
      </c>
      <c r="M233" s="14"/>
      <c r="N233" s="21">
        <f t="shared" si="62"/>
        <v>500</v>
      </c>
      <c r="O233" s="35">
        <f t="shared" si="62"/>
        <v>500</v>
      </c>
      <c r="P233" s="14"/>
      <c r="Q233" s="21">
        <f t="shared" si="62"/>
        <v>1000</v>
      </c>
      <c r="R233" s="21">
        <f t="shared" si="62"/>
        <v>1000</v>
      </c>
      <c r="T233" s="28">
        <f>SUM(T10:T231)</f>
        <v>1.0000000000000007</v>
      </c>
      <c r="U233" s="28">
        <f>SUM(U10:U231)</f>
        <v>1.0000000000000002</v>
      </c>
      <c r="V233" s="36"/>
    </row>
    <row r="234" spans="1:30" ht="15" thickTop="1" x14ac:dyDescent="0.3"/>
  </sheetData>
  <conditionalFormatting sqref="Y21:Y37 Y11:Y13">
    <cfRule type="cellIs" dxfId="69" priority="200" operator="between">
      <formula>$X$11</formula>
      <formula>$Z$11</formula>
    </cfRule>
  </conditionalFormatting>
  <conditionalFormatting sqref="AC11">
    <cfRule type="cellIs" dxfId="68" priority="163" operator="between">
      <formula>$AB$185</formula>
      <formula>"$AC$185"</formula>
    </cfRule>
    <cfRule type="cellIs" dxfId="67" priority="164" operator="between">
      <formula>$AB$185</formula>
      <formula>"$AC$185"</formula>
    </cfRule>
    <cfRule type="cellIs" dxfId="66" priority="165" operator="between">
      <formula>$X$11</formula>
      <formula>$Z$11</formula>
    </cfRule>
  </conditionalFormatting>
  <conditionalFormatting sqref="Y18:Y20">
    <cfRule type="cellIs" dxfId="65" priority="66" operator="between">
      <formula>$X$11</formula>
      <formula>$Z$11</formula>
    </cfRule>
  </conditionalFormatting>
  <conditionalFormatting sqref="Y63:Y65">
    <cfRule type="cellIs" dxfId="64" priority="65" operator="between">
      <formula>$X$11</formula>
      <formula>$Z$11</formula>
    </cfRule>
  </conditionalFormatting>
  <conditionalFormatting sqref="Y67:Y69">
    <cfRule type="cellIs" dxfId="63" priority="64" operator="between">
      <formula>$X$11</formula>
      <formula>$Z$11</formula>
    </cfRule>
  </conditionalFormatting>
  <conditionalFormatting sqref="Y78:Y83">
    <cfRule type="cellIs" dxfId="62" priority="63" operator="between">
      <formula>$X$11</formula>
      <formula>$Z$11</formula>
    </cfRule>
  </conditionalFormatting>
  <conditionalFormatting sqref="Y88:Y90">
    <cfRule type="cellIs" dxfId="61" priority="62" operator="between">
      <formula>$X$11</formula>
      <formula>$Z$11</formula>
    </cfRule>
  </conditionalFormatting>
  <conditionalFormatting sqref="Y96:Y101">
    <cfRule type="cellIs" dxfId="60" priority="61" operator="between">
      <formula>$X$11</formula>
      <formula>$Z$11</formula>
    </cfRule>
  </conditionalFormatting>
  <conditionalFormatting sqref="Y116:Y121">
    <cfRule type="cellIs" dxfId="59" priority="60" operator="between">
      <formula>$X$11</formula>
      <formula>$Z$11</formula>
    </cfRule>
  </conditionalFormatting>
  <conditionalFormatting sqref="Y148:Y152">
    <cfRule type="cellIs" dxfId="58" priority="59" operator="between">
      <formula>$X$11</formula>
      <formula>$Z$11</formula>
    </cfRule>
  </conditionalFormatting>
  <conditionalFormatting sqref="Y161:Y163">
    <cfRule type="cellIs" dxfId="57" priority="58" operator="between">
      <formula>$X$11</formula>
      <formula>$Z$11</formula>
    </cfRule>
  </conditionalFormatting>
  <conditionalFormatting sqref="Y165:Y170">
    <cfRule type="cellIs" dxfId="56" priority="57" operator="between">
      <formula>$X$11</formula>
      <formula>$Z$11</formula>
    </cfRule>
  </conditionalFormatting>
  <conditionalFormatting sqref="Y185:Y190">
    <cfRule type="cellIs" dxfId="55" priority="56" operator="between">
      <formula>$X$11</formula>
      <formula>$Z$11</formula>
    </cfRule>
  </conditionalFormatting>
  <conditionalFormatting sqref="Y195:Y200">
    <cfRule type="cellIs" dxfId="54" priority="55" operator="between">
      <formula>$X$11</formula>
      <formula>$Z$11</formula>
    </cfRule>
  </conditionalFormatting>
  <conditionalFormatting sqref="Y206:Y208">
    <cfRule type="cellIs" dxfId="53" priority="54" operator="between">
      <formula>$X$11</formula>
      <formula>$Z$11</formula>
    </cfRule>
  </conditionalFormatting>
  <conditionalFormatting sqref="Y216:Y219">
    <cfRule type="cellIs" dxfId="52" priority="53" operator="between">
      <formula>$X$11</formula>
      <formula>$Z$11</formula>
    </cfRule>
  </conditionalFormatting>
  <conditionalFormatting sqref="Y229:Y231">
    <cfRule type="cellIs" dxfId="51" priority="52" operator="between">
      <formula>$X$11</formula>
      <formula>$Z$11</formula>
    </cfRule>
  </conditionalFormatting>
  <conditionalFormatting sqref="AC18">
    <cfRule type="cellIs" dxfId="50" priority="49" operator="between">
      <formula>$AB$185</formula>
      <formula>"$AC$185"</formula>
    </cfRule>
    <cfRule type="cellIs" dxfId="49" priority="50" operator="between">
      <formula>$AB$185</formula>
      <formula>"$AC$185"</formula>
    </cfRule>
    <cfRule type="cellIs" dxfId="48" priority="51" operator="between">
      <formula>$X$11</formula>
      <formula>$Z$11</formula>
    </cfRule>
  </conditionalFormatting>
  <conditionalFormatting sqref="AC63">
    <cfRule type="cellIs" dxfId="47" priority="46" operator="between">
      <formula>$AB$185</formula>
      <formula>"$AC$185"</formula>
    </cfRule>
    <cfRule type="cellIs" dxfId="46" priority="47" operator="between">
      <formula>$AB$185</formula>
      <formula>"$AC$185"</formula>
    </cfRule>
    <cfRule type="cellIs" dxfId="45" priority="48" operator="between">
      <formula>$X$11</formula>
      <formula>$Z$11</formula>
    </cfRule>
  </conditionalFormatting>
  <conditionalFormatting sqref="AC67">
    <cfRule type="cellIs" dxfId="44" priority="43" operator="between">
      <formula>$AB$185</formula>
      <formula>"$AC$185"</formula>
    </cfRule>
    <cfRule type="cellIs" dxfId="43" priority="44" operator="between">
      <formula>$AB$185</formula>
      <formula>"$AC$185"</formula>
    </cfRule>
    <cfRule type="cellIs" dxfId="42" priority="45" operator="between">
      <formula>$X$11</formula>
      <formula>$Z$11</formula>
    </cfRule>
  </conditionalFormatting>
  <conditionalFormatting sqref="AC78">
    <cfRule type="cellIs" dxfId="41" priority="40" operator="between">
      <formula>$AB$185</formula>
      <formula>"$AC$185"</formula>
    </cfRule>
    <cfRule type="cellIs" dxfId="40" priority="41" operator="between">
      <formula>$AB$185</formula>
      <formula>"$AC$185"</formula>
    </cfRule>
    <cfRule type="cellIs" dxfId="39" priority="42" operator="between">
      <formula>$X$11</formula>
      <formula>$Z$11</formula>
    </cfRule>
  </conditionalFormatting>
  <conditionalFormatting sqref="AC88">
    <cfRule type="cellIs" dxfId="38" priority="37" operator="between">
      <formula>$AB$185</formula>
      <formula>"$AC$185"</formula>
    </cfRule>
    <cfRule type="cellIs" dxfId="37" priority="38" operator="between">
      <formula>$AB$185</formula>
      <formula>"$AC$185"</formula>
    </cfRule>
    <cfRule type="cellIs" dxfId="36" priority="39" operator="between">
      <formula>$X$11</formula>
      <formula>$Z$11</formula>
    </cfRule>
  </conditionalFormatting>
  <conditionalFormatting sqref="AC96">
    <cfRule type="cellIs" dxfId="35" priority="34" operator="between">
      <formula>$AB$185</formula>
      <formula>"$AC$185"</formula>
    </cfRule>
    <cfRule type="cellIs" dxfId="34" priority="35" operator="between">
      <formula>$AB$185</formula>
      <formula>"$AC$185"</formula>
    </cfRule>
    <cfRule type="cellIs" dxfId="33" priority="36" operator="between">
      <formula>$X$11</formula>
      <formula>$Z$11</formula>
    </cfRule>
  </conditionalFormatting>
  <conditionalFormatting sqref="AC116">
    <cfRule type="cellIs" dxfId="32" priority="31" operator="between">
      <formula>$AB$185</formula>
      <formula>"$AC$185"</formula>
    </cfRule>
    <cfRule type="cellIs" dxfId="31" priority="32" operator="between">
      <formula>$AB$185</formula>
      <formula>"$AC$185"</formula>
    </cfRule>
    <cfRule type="cellIs" dxfId="30" priority="33" operator="between">
      <formula>$X$11</formula>
      <formula>$Z$11</formula>
    </cfRule>
  </conditionalFormatting>
  <conditionalFormatting sqref="AC119">
    <cfRule type="cellIs" dxfId="29" priority="28" operator="between">
      <formula>$AB$185</formula>
      <formula>"$AC$185"</formula>
    </cfRule>
    <cfRule type="cellIs" dxfId="28" priority="29" operator="between">
      <formula>$AB$185</formula>
      <formula>"$AC$185"</formula>
    </cfRule>
    <cfRule type="cellIs" dxfId="27" priority="30" operator="between">
      <formula>$X$11</formula>
      <formula>$Z$11</formula>
    </cfRule>
  </conditionalFormatting>
  <conditionalFormatting sqref="AC148">
    <cfRule type="cellIs" dxfId="26" priority="25" operator="between">
      <formula>$AB$185</formula>
      <formula>"$AC$185"</formula>
    </cfRule>
    <cfRule type="cellIs" dxfId="25" priority="26" operator="between">
      <formula>$AB$185</formula>
      <formula>"$AC$185"</formula>
    </cfRule>
    <cfRule type="cellIs" dxfId="24" priority="27" operator="between">
      <formula>$X$11</formula>
      <formula>$Z$11</formula>
    </cfRule>
  </conditionalFormatting>
  <conditionalFormatting sqref="AC161">
    <cfRule type="cellIs" dxfId="23" priority="22" operator="between">
      <formula>$AB$185</formula>
      <formula>"$AC$185"</formula>
    </cfRule>
    <cfRule type="cellIs" dxfId="22" priority="23" operator="between">
      <formula>$AB$185</formula>
      <formula>"$AC$185"</formula>
    </cfRule>
    <cfRule type="cellIs" dxfId="21" priority="24" operator="between">
      <formula>$X$11</formula>
      <formula>$Z$11</formula>
    </cfRule>
  </conditionalFormatting>
  <conditionalFormatting sqref="AC165">
    <cfRule type="cellIs" dxfId="20" priority="19" operator="between">
      <formula>$AB$185</formula>
      <formula>"$AC$185"</formula>
    </cfRule>
    <cfRule type="cellIs" dxfId="19" priority="20" operator="between">
      <formula>$AB$185</formula>
      <formula>"$AC$185"</formula>
    </cfRule>
    <cfRule type="cellIs" dxfId="18" priority="21" operator="between">
      <formula>$X$11</formula>
      <formula>$Z$11</formula>
    </cfRule>
  </conditionalFormatting>
  <conditionalFormatting sqref="AC185">
    <cfRule type="cellIs" dxfId="17" priority="16" operator="between">
      <formula>$AB$185</formula>
      <formula>"$AC$185"</formula>
    </cfRule>
    <cfRule type="cellIs" dxfId="16" priority="17" operator="between">
      <formula>$AB$185</formula>
      <formula>"$AC$185"</formula>
    </cfRule>
    <cfRule type="cellIs" dxfId="15" priority="18" operator="between">
      <formula>$X$11</formula>
      <formula>$Z$11</formula>
    </cfRule>
  </conditionalFormatting>
  <conditionalFormatting sqref="AC195">
    <cfRule type="cellIs" dxfId="14" priority="13" operator="between">
      <formula>$AB$185</formula>
      <formula>"$AC$185"</formula>
    </cfRule>
    <cfRule type="cellIs" dxfId="13" priority="14" operator="between">
      <formula>$AB$185</formula>
      <formula>"$AC$185"</formula>
    </cfRule>
    <cfRule type="cellIs" dxfId="12" priority="15" operator="between">
      <formula>$X$11</formula>
      <formula>$Z$11</formula>
    </cfRule>
  </conditionalFormatting>
  <conditionalFormatting sqref="AC198">
    <cfRule type="cellIs" dxfId="11" priority="10" operator="between">
      <formula>$AB$185</formula>
      <formula>"$AC$185"</formula>
    </cfRule>
    <cfRule type="cellIs" dxfId="10" priority="11" operator="between">
      <formula>$AB$185</formula>
      <formula>"$AC$185"</formula>
    </cfRule>
    <cfRule type="cellIs" dxfId="9" priority="12" operator="between">
      <formula>$X$11</formula>
      <formula>$Z$11</formula>
    </cfRule>
  </conditionalFormatting>
  <conditionalFormatting sqref="AC206">
    <cfRule type="cellIs" dxfId="8" priority="7" operator="between">
      <formula>$AB$185</formula>
      <formula>"$AC$185"</formula>
    </cfRule>
    <cfRule type="cellIs" dxfId="7" priority="8" operator="between">
      <formula>$AB$185</formula>
      <formula>"$AC$185"</formula>
    </cfRule>
    <cfRule type="cellIs" dxfId="6" priority="9" operator="between">
      <formula>$X$11</formula>
      <formula>$Z$11</formula>
    </cfRule>
  </conditionalFormatting>
  <conditionalFormatting sqref="AC216">
    <cfRule type="cellIs" dxfId="5" priority="4" operator="between">
      <formula>$AB$185</formula>
      <formula>"$AC$185"</formula>
    </cfRule>
    <cfRule type="cellIs" dxfId="4" priority="5" operator="between">
      <formula>$AB$185</formula>
      <formula>"$AC$185"</formula>
    </cfRule>
    <cfRule type="cellIs" dxfId="3" priority="6" operator="between">
      <formula>$X$11</formula>
      <formula>$Z$11</formula>
    </cfRule>
  </conditionalFormatting>
  <conditionalFormatting sqref="AC229">
    <cfRule type="cellIs" dxfId="2" priority="1" operator="between">
      <formula>$AB$185</formula>
      <formula>"$AC$185"</formula>
    </cfRule>
    <cfRule type="cellIs" dxfId="1" priority="2" operator="between">
      <formula>$AB$185</formula>
      <formula>"$AC$185"</formula>
    </cfRule>
    <cfRule type="cellIs" dxfId="0" priority="3" operator="between">
      <formula>$X$11</formula>
      <formula>$Z$11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669DE-D696-429F-86FB-49EAD664E989}">
  <dimension ref="A1:V506"/>
  <sheetViews>
    <sheetView zoomScale="75" zoomScaleNormal="75" workbookViewId="0">
      <pane xSplit="2" ySplit="9" topLeftCell="C442" activePane="bottomRight" state="frozenSplit"/>
      <selection pane="topRight" activeCell="C1" sqref="C1"/>
      <selection pane="bottomLeft" activeCell="A10" sqref="A10"/>
      <selection pane="bottomRight" activeCell="L508" sqref="L508"/>
    </sheetView>
  </sheetViews>
  <sheetFormatPr defaultRowHeight="14.4" x14ac:dyDescent="0.3"/>
  <cols>
    <col min="1" max="1" width="31.88671875" customWidth="1"/>
    <col min="2" max="2" width="3" customWidth="1"/>
    <col min="9" max="9" width="9" customWidth="1"/>
  </cols>
  <sheetData>
    <row r="1" spans="1:22" x14ac:dyDescent="0.3">
      <c r="A1" t="s">
        <v>177</v>
      </c>
    </row>
    <row r="2" spans="1:22" x14ac:dyDescent="0.3">
      <c r="I2" s="40"/>
    </row>
    <row r="3" spans="1:22" x14ac:dyDescent="0.3">
      <c r="I3" s="40"/>
      <c r="T3" s="37"/>
      <c r="V3" s="37"/>
    </row>
    <row r="4" spans="1:22" x14ac:dyDescent="0.3">
      <c r="I4" s="42"/>
      <c r="T4" s="37"/>
      <c r="V4" s="37"/>
    </row>
    <row r="6" spans="1:22" x14ac:dyDescent="0.3">
      <c r="T6" s="37"/>
      <c r="V6" s="37"/>
    </row>
    <row r="7" spans="1:22" x14ac:dyDescent="0.3">
      <c r="C7" s="14">
        <f>C505</f>
        <v>100</v>
      </c>
      <c r="D7" s="14">
        <f t="shared" ref="D7:R7" si="0">D505</f>
        <v>100</v>
      </c>
      <c r="E7" s="14">
        <f t="shared" si="0"/>
        <v>100</v>
      </c>
      <c r="F7" s="14">
        <f t="shared" si="0"/>
        <v>100</v>
      </c>
      <c r="G7" s="14">
        <f t="shared" si="0"/>
        <v>100</v>
      </c>
      <c r="H7" s="14">
        <f t="shared" si="0"/>
        <v>100</v>
      </c>
      <c r="I7" s="14">
        <f t="shared" si="0"/>
        <v>100</v>
      </c>
      <c r="J7" s="14">
        <f t="shared" si="0"/>
        <v>100</v>
      </c>
      <c r="K7" s="14">
        <f t="shared" si="0"/>
        <v>100</v>
      </c>
      <c r="L7" s="14">
        <f t="shared" si="0"/>
        <v>100</v>
      </c>
      <c r="M7" s="14">
        <f t="shared" si="0"/>
        <v>0</v>
      </c>
      <c r="N7" s="14">
        <f t="shared" si="0"/>
        <v>500</v>
      </c>
      <c r="O7" s="14">
        <f t="shared" si="0"/>
        <v>500</v>
      </c>
      <c r="P7" s="14">
        <f t="shared" si="0"/>
        <v>0</v>
      </c>
      <c r="Q7" s="14">
        <f t="shared" si="0"/>
        <v>1000</v>
      </c>
      <c r="R7" s="14">
        <f t="shared" si="0"/>
        <v>1000</v>
      </c>
    </row>
    <row r="8" spans="1:22" x14ac:dyDescent="0.3">
      <c r="C8" s="2">
        <v>1</v>
      </c>
      <c r="D8" s="2">
        <v>1</v>
      </c>
      <c r="E8" s="2">
        <v>2</v>
      </c>
      <c r="F8" s="2">
        <v>2</v>
      </c>
      <c r="G8" s="2">
        <v>3</v>
      </c>
      <c r="H8" s="2">
        <v>3</v>
      </c>
      <c r="I8" s="2">
        <v>4</v>
      </c>
      <c r="J8" s="2">
        <v>4</v>
      </c>
      <c r="K8" s="2">
        <v>5</v>
      </c>
      <c r="L8" s="2">
        <v>5</v>
      </c>
      <c r="R8" s="2" t="s">
        <v>460</v>
      </c>
    </row>
    <row r="9" spans="1:22" ht="15" thickBot="1" x14ac:dyDescent="0.35">
      <c r="C9" s="2" t="s">
        <v>457</v>
      </c>
      <c r="D9" s="2" t="s">
        <v>458</v>
      </c>
      <c r="E9" s="2" t="s">
        <v>457</v>
      </c>
      <c r="F9" s="2" t="s">
        <v>458</v>
      </c>
      <c r="G9" s="2" t="s">
        <v>457</v>
      </c>
      <c r="H9" s="2" t="s">
        <v>458</v>
      </c>
      <c r="I9" s="2" t="s">
        <v>457</v>
      </c>
      <c r="J9" s="2" t="s">
        <v>458</v>
      </c>
      <c r="K9" s="2" t="s">
        <v>457</v>
      </c>
      <c r="L9" s="2" t="s">
        <v>458</v>
      </c>
      <c r="N9" s="2" t="s">
        <v>457</v>
      </c>
      <c r="O9" s="2" t="s">
        <v>458</v>
      </c>
      <c r="Q9" s="2" t="s">
        <v>459</v>
      </c>
      <c r="R9" s="2" t="s">
        <v>459</v>
      </c>
    </row>
    <row r="10" spans="1:22" ht="15.6" thickTop="1" thickBot="1" x14ac:dyDescent="0.35">
      <c r="A10" s="4" t="s">
        <v>212</v>
      </c>
      <c r="B10" s="5" t="s">
        <v>500</v>
      </c>
      <c r="C10" s="10">
        <v>0</v>
      </c>
      <c r="D10" s="29">
        <v>0</v>
      </c>
      <c r="E10" s="10">
        <v>0</v>
      </c>
      <c r="F10" s="29">
        <v>0</v>
      </c>
      <c r="G10" s="10">
        <v>0</v>
      </c>
      <c r="H10" s="29">
        <v>0</v>
      </c>
      <c r="I10" s="10">
        <v>0</v>
      </c>
      <c r="J10" s="29">
        <v>0</v>
      </c>
      <c r="K10" s="10">
        <v>0</v>
      </c>
      <c r="L10" s="29">
        <v>0</v>
      </c>
      <c r="M10" s="11"/>
      <c r="N10" s="10">
        <f>SUM(C10,E10,G10,I10,K10)</f>
        <v>0</v>
      </c>
      <c r="O10" s="29">
        <f t="shared" ref="O10:O73" si="1">SUM(D10,F10,H10,J10,L10)</f>
        <v>0</v>
      </c>
      <c r="P10" s="12"/>
      <c r="Q10" s="21">
        <f>SUM(N10,O10)</f>
        <v>0</v>
      </c>
      <c r="R10" s="11"/>
    </row>
    <row r="11" spans="1:22" ht="15.6" thickTop="1" thickBot="1" x14ac:dyDescent="0.35">
      <c r="A11" s="25" t="s">
        <v>49</v>
      </c>
      <c r="C11" s="13">
        <v>0</v>
      </c>
      <c r="D11" s="30">
        <v>0</v>
      </c>
      <c r="E11" s="13">
        <v>0</v>
      </c>
      <c r="F11" s="30">
        <v>0</v>
      </c>
      <c r="G11" s="13">
        <v>0</v>
      </c>
      <c r="H11" s="30">
        <v>0</v>
      </c>
      <c r="I11" s="13">
        <v>0</v>
      </c>
      <c r="J11" s="30">
        <v>0</v>
      </c>
      <c r="K11" s="13">
        <v>0</v>
      </c>
      <c r="L11" s="30">
        <v>0</v>
      </c>
      <c r="M11" s="14"/>
      <c r="N11" s="13">
        <f t="shared" ref="N11:O74" si="2">SUM(C11,E11,G11,I11,K11)</f>
        <v>0</v>
      </c>
      <c r="O11" s="30">
        <f t="shared" si="1"/>
        <v>0</v>
      </c>
      <c r="P11" s="15"/>
      <c r="Q11" s="21">
        <f t="shared" ref="Q11:Q74" si="3">SUM(N11,O11)</f>
        <v>0</v>
      </c>
      <c r="R11" s="21">
        <f>SUM(Q11:Q13)</f>
        <v>0</v>
      </c>
      <c r="T11" t="s">
        <v>466</v>
      </c>
    </row>
    <row r="12" spans="1:22" ht="15.6" thickTop="1" thickBot="1" x14ac:dyDescent="0.35">
      <c r="A12" s="25" t="s">
        <v>68</v>
      </c>
      <c r="C12" s="16">
        <v>0</v>
      </c>
      <c r="D12" s="31">
        <v>0</v>
      </c>
      <c r="E12" s="16">
        <v>0</v>
      </c>
      <c r="F12" s="31">
        <v>0</v>
      </c>
      <c r="G12" s="16">
        <v>0</v>
      </c>
      <c r="H12" s="31">
        <v>0</v>
      </c>
      <c r="I12" s="16">
        <v>0</v>
      </c>
      <c r="J12" s="31">
        <v>0</v>
      </c>
      <c r="K12" s="16">
        <v>0</v>
      </c>
      <c r="L12" s="31">
        <v>0</v>
      </c>
      <c r="M12" s="14"/>
      <c r="N12" s="16">
        <f t="shared" si="2"/>
        <v>0</v>
      </c>
      <c r="O12" s="31">
        <f t="shared" si="1"/>
        <v>0</v>
      </c>
      <c r="P12" s="15"/>
      <c r="Q12" s="21">
        <f t="shared" si="3"/>
        <v>0</v>
      </c>
      <c r="R12" s="14"/>
      <c r="V12" s="14"/>
    </row>
    <row r="13" spans="1:22" ht="15.6" thickTop="1" thickBot="1" x14ac:dyDescent="0.35">
      <c r="A13" s="26" t="s">
        <v>215</v>
      </c>
      <c r="B13" s="5"/>
      <c r="C13" s="10">
        <v>0</v>
      </c>
      <c r="D13" s="29">
        <v>0</v>
      </c>
      <c r="E13" s="10">
        <v>0</v>
      </c>
      <c r="F13" s="29">
        <v>0</v>
      </c>
      <c r="G13" s="10">
        <v>0</v>
      </c>
      <c r="H13" s="29">
        <v>0</v>
      </c>
      <c r="I13" s="10">
        <v>0</v>
      </c>
      <c r="J13" s="29">
        <v>0</v>
      </c>
      <c r="K13" s="10">
        <v>0</v>
      </c>
      <c r="L13" s="29">
        <v>0</v>
      </c>
      <c r="M13" s="11"/>
      <c r="N13" s="10">
        <f t="shared" si="2"/>
        <v>0</v>
      </c>
      <c r="O13" s="29">
        <f t="shared" si="1"/>
        <v>0</v>
      </c>
      <c r="P13" s="12"/>
      <c r="Q13" s="21">
        <f t="shared" si="3"/>
        <v>0</v>
      </c>
      <c r="R13" s="11"/>
    </row>
    <row r="14" spans="1:22" ht="15.6" thickTop="1" thickBot="1" x14ac:dyDescent="0.35">
      <c r="A14" s="1" t="s">
        <v>247</v>
      </c>
      <c r="C14" s="13">
        <v>0</v>
      </c>
      <c r="D14" s="30">
        <v>0</v>
      </c>
      <c r="E14" s="13">
        <v>0</v>
      </c>
      <c r="F14" s="30">
        <v>0</v>
      </c>
      <c r="G14" s="13">
        <v>0</v>
      </c>
      <c r="H14" s="30">
        <v>0</v>
      </c>
      <c r="I14" s="13">
        <v>0</v>
      </c>
      <c r="J14" s="30">
        <v>0</v>
      </c>
      <c r="K14" s="13">
        <v>0</v>
      </c>
      <c r="L14" s="30">
        <v>0</v>
      </c>
      <c r="M14" s="14"/>
      <c r="N14" s="13">
        <f t="shared" si="2"/>
        <v>0</v>
      </c>
      <c r="O14" s="30">
        <f t="shared" si="1"/>
        <v>0</v>
      </c>
      <c r="P14" s="15"/>
      <c r="Q14" s="21">
        <f t="shared" si="3"/>
        <v>0</v>
      </c>
      <c r="R14" s="21">
        <f>SUM(Q14:Q17)</f>
        <v>0</v>
      </c>
      <c r="T14" t="s">
        <v>467</v>
      </c>
    </row>
    <row r="15" spans="1:22" ht="15.6" thickTop="1" thickBot="1" x14ac:dyDescent="0.35">
      <c r="A15" s="1" t="s">
        <v>249</v>
      </c>
      <c r="C15" s="16">
        <v>0</v>
      </c>
      <c r="D15" s="31">
        <v>0</v>
      </c>
      <c r="E15" s="16">
        <v>0</v>
      </c>
      <c r="F15" s="31">
        <v>0</v>
      </c>
      <c r="G15" s="16">
        <v>0</v>
      </c>
      <c r="H15" s="31">
        <v>0</v>
      </c>
      <c r="I15" s="16">
        <v>0</v>
      </c>
      <c r="J15" s="31">
        <v>0</v>
      </c>
      <c r="K15" s="16">
        <v>0</v>
      </c>
      <c r="L15" s="31">
        <v>0</v>
      </c>
      <c r="M15" s="14"/>
      <c r="N15" s="16">
        <f t="shared" si="2"/>
        <v>0</v>
      </c>
      <c r="O15" s="31">
        <f t="shared" si="1"/>
        <v>0</v>
      </c>
      <c r="P15" s="15"/>
      <c r="Q15" s="21">
        <f t="shared" si="3"/>
        <v>0</v>
      </c>
      <c r="R15" s="14"/>
    </row>
    <row r="16" spans="1:22" ht="15.6" thickTop="1" thickBot="1" x14ac:dyDescent="0.35">
      <c r="A16" s="1" t="s">
        <v>463</v>
      </c>
      <c r="C16" s="16">
        <v>0</v>
      </c>
      <c r="D16" s="31">
        <v>0</v>
      </c>
      <c r="E16" s="16">
        <v>0</v>
      </c>
      <c r="F16" s="31">
        <v>0</v>
      </c>
      <c r="G16" s="16">
        <v>0</v>
      </c>
      <c r="H16" s="31">
        <v>0</v>
      </c>
      <c r="I16" s="16">
        <v>0</v>
      </c>
      <c r="J16" s="31">
        <v>0</v>
      </c>
      <c r="K16" s="16">
        <v>0</v>
      </c>
      <c r="L16" s="31">
        <v>0</v>
      </c>
      <c r="M16" s="14"/>
      <c r="N16" s="16">
        <f t="shared" si="2"/>
        <v>0</v>
      </c>
      <c r="O16" s="31">
        <f t="shared" si="1"/>
        <v>0</v>
      </c>
      <c r="P16" s="15"/>
      <c r="Q16" s="21">
        <f t="shared" si="3"/>
        <v>0</v>
      </c>
      <c r="R16" s="14"/>
    </row>
    <row r="17" spans="1:20" ht="15.6" thickTop="1" thickBot="1" x14ac:dyDescent="0.35">
      <c r="A17" s="6" t="s">
        <v>248</v>
      </c>
      <c r="B17" s="5"/>
      <c r="C17" s="10">
        <v>0</v>
      </c>
      <c r="D17" s="29">
        <v>0</v>
      </c>
      <c r="E17" s="10">
        <v>0</v>
      </c>
      <c r="F17" s="29">
        <v>0</v>
      </c>
      <c r="G17" s="10">
        <v>0</v>
      </c>
      <c r="H17" s="29">
        <v>0</v>
      </c>
      <c r="I17" s="10">
        <v>0</v>
      </c>
      <c r="J17" s="29">
        <v>0</v>
      </c>
      <c r="K17" s="10">
        <v>0</v>
      </c>
      <c r="L17" s="29">
        <v>0</v>
      </c>
      <c r="M17" s="11"/>
      <c r="N17" s="10">
        <f t="shared" si="2"/>
        <v>0</v>
      </c>
      <c r="O17" s="29">
        <f t="shared" si="1"/>
        <v>0</v>
      </c>
      <c r="P17" s="12"/>
      <c r="Q17" s="21">
        <f t="shared" si="3"/>
        <v>0</v>
      </c>
      <c r="R17" s="11"/>
    </row>
    <row r="18" spans="1:20" ht="15.6" thickTop="1" thickBot="1" x14ac:dyDescent="0.35">
      <c r="A18" s="25" t="s">
        <v>1</v>
      </c>
      <c r="C18" s="13">
        <v>0</v>
      </c>
      <c r="D18" s="30">
        <v>0</v>
      </c>
      <c r="E18" s="13">
        <v>0</v>
      </c>
      <c r="F18" s="30">
        <v>0</v>
      </c>
      <c r="G18" s="13">
        <v>0</v>
      </c>
      <c r="H18" s="30">
        <v>0</v>
      </c>
      <c r="I18" s="13">
        <v>0</v>
      </c>
      <c r="J18" s="30">
        <v>0</v>
      </c>
      <c r="K18" s="13">
        <v>0</v>
      </c>
      <c r="L18" s="30">
        <v>0</v>
      </c>
      <c r="M18" s="14"/>
      <c r="N18" s="13">
        <f t="shared" si="2"/>
        <v>0</v>
      </c>
      <c r="O18" s="30">
        <f t="shared" si="1"/>
        <v>0</v>
      </c>
      <c r="P18" s="15"/>
      <c r="Q18" s="21">
        <f t="shared" si="3"/>
        <v>0</v>
      </c>
      <c r="R18" s="21">
        <f>SUM(Q18:Q20)</f>
        <v>0</v>
      </c>
      <c r="T18" t="s">
        <v>468</v>
      </c>
    </row>
    <row r="19" spans="1:20" ht="15.6" thickTop="1" thickBot="1" x14ac:dyDescent="0.35">
      <c r="A19" s="25" t="s">
        <v>0</v>
      </c>
      <c r="C19" s="16">
        <v>0</v>
      </c>
      <c r="D19" s="31">
        <v>0</v>
      </c>
      <c r="E19" s="16">
        <v>0</v>
      </c>
      <c r="F19" s="31">
        <v>0</v>
      </c>
      <c r="G19" s="16">
        <v>0</v>
      </c>
      <c r="H19" s="31">
        <v>0</v>
      </c>
      <c r="I19" s="16">
        <v>0</v>
      </c>
      <c r="J19" s="31">
        <v>0</v>
      </c>
      <c r="K19" s="16">
        <v>0</v>
      </c>
      <c r="L19" s="31">
        <v>0</v>
      </c>
      <c r="M19" s="14"/>
      <c r="N19" s="16">
        <f t="shared" si="2"/>
        <v>0</v>
      </c>
      <c r="O19" s="31">
        <f t="shared" si="1"/>
        <v>0</v>
      </c>
      <c r="P19" s="15"/>
      <c r="Q19" s="21">
        <f t="shared" si="3"/>
        <v>0</v>
      </c>
      <c r="R19" s="14"/>
    </row>
    <row r="20" spans="1:20" ht="15.6" thickTop="1" thickBot="1" x14ac:dyDescent="0.35">
      <c r="A20" s="26" t="s">
        <v>69</v>
      </c>
      <c r="B20" s="5"/>
      <c r="C20" s="10">
        <v>0</v>
      </c>
      <c r="D20" s="29">
        <v>0</v>
      </c>
      <c r="E20" s="10">
        <v>0</v>
      </c>
      <c r="F20" s="29">
        <v>0</v>
      </c>
      <c r="G20" s="10">
        <v>0</v>
      </c>
      <c r="H20" s="29">
        <v>0</v>
      </c>
      <c r="I20" s="10">
        <v>0</v>
      </c>
      <c r="J20" s="29">
        <v>0</v>
      </c>
      <c r="K20" s="10">
        <v>0</v>
      </c>
      <c r="L20" s="29">
        <v>0</v>
      </c>
      <c r="M20" s="11"/>
      <c r="N20" s="10">
        <f t="shared" si="2"/>
        <v>0</v>
      </c>
      <c r="O20" s="29">
        <f t="shared" si="1"/>
        <v>0</v>
      </c>
      <c r="P20" s="12"/>
      <c r="Q20" s="21">
        <f t="shared" si="3"/>
        <v>0</v>
      </c>
      <c r="R20" s="11"/>
    </row>
    <row r="21" spans="1:20" ht="15.6" thickTop="1" thickBot="1" x14ac:dyDescent="0.35">
      <c r="A21" s="1" t="s">
        <v>70</v>
      </c>
      <c r="C21" s="13">
        <v>0</v>
      </c>
      <c r="D21" s="30">
        <v>0</v>
      </c>
      <c r="E21" s="13">
        <v>0</v>
      </c>
      <c r="F21" s="30">
        <v>0</v>
      </c>
      <c r="G21" s="13">
        <v>0</v>
      </c>
      <c r="H21" s="30">
        <v>0</v>
      </c>
      <c r="I21" s="13">
        <v>0</v>
      </c>
      <c r="J21" s="30">
        <v>0</v>
      </c>
      <c r="K21" s="13">
        <v>0</v>
      </c>
      <c r="L21" s="30">
        <v>0</v>
      </c>
      <c r="M21" s="14"/>
      <c r="N21" s="13">
        <f t="shared" si="2"/>
        <v>0</v>
      </c>
      <c r="O21" s="30">
        <f t="shared" si="1"/>
        <v>0</v>
      </c>
      <c r="P21" s="15"/>
      <c r="Q21" s="21">
        <f t="shared" si="3"/>
        <v>0</v>
      </c>
      <c r="R21" s="21">
        <f>SUM(Q21:Q25)</f>
        <v>0</v>
      </c>
      <c r="T21" t="s">
        <v>469</v>
      </c>
    </row>
    <row r="22" spans="1:20" ht="15.6" thickTop="1" thickBot="1" x14ac:dyDescent="0.35">
      <c r="A22" s="1" t="s">
        <v>71</v>
      </c>
      <c r="C22" s="16">
        <v>0</v>
      </c>
      <c r="D22" s="31">
        <v>0</v>
      </c>
      <c r="E22" s="16">
        <v>0</v>
      </c>
      <c r="F22" s="31">
        <v>0</v>
      </c>
      <c r="G22" s="16">
        <v>0</v>
      </c>
      <c r="H22" s="31">
        <v>0</v>
      </c>
      <c r="I22" s="16">
        <v>0</v>
      </c>
      <c r="J22" s="31">
        <v>0</v>
      </c>
      <c r="K22" s="16">
        <v>0</v>
      </c>
      <c r="L22" s="31">
        <v>0</v>
      </c>
      <c r="M22" s="14"/>
      <c r="N22" s="16">
        <f t="shared" si="2"/>
        <v>0</v>
      </c>
      <c r="O22" s="31">
        <f t="shared" si="1"/>
        <v>0</v>
      </c>
      <c r="P22" s="15"/>
      <c r="Q22" s="21">
        <f t="shared" si="3"/>
        <v>0</v>
      </c>
      <c r="R22" s="14"/>
    </row>
    <row r="23" spans="1:20" ht="15.6" thickTop="1" thickBot="1" x14ac:dyDescent="0.35">
      <c r="A23" s="1" t="s">
        <v>72</v>
      </c>
      <c r="C23" s="16">
        <v>0</v>
      </c>
      <c r="D23" s="31">
        <v>0</v>
      </c>
      <c r="E23" s="16">
        <v>0</v>
      </c>
      <c r="F23" s="31">
        <v>0</v>
      </c>
      <c r="G23" s="16">
        <v>0</v>
      </c>
      <c r="H23" s="31">
        <v>0</v>
      </c>
      <c r="I23" s="16">
        <v>0</v>
      </c>
      <c r="J23" s="31">
        <v>0</v>
      </c>
      <c r="K23" s="16">
        <v>0</v>
      </c>
      <c r="L23" s="31">
        <v>0</v>
      </c>
      <c r="M23" s="14"/>
      <c r="N23" s="16">
        <f t="shared" si="2"/>
        <v>0</v>
      </c>
      <c r="O23" s="31">
        <f t="shared" si="1"/>
        <v>0</v>
      </c>
      <c r="P23" s="15"/>
      <c r="Q23" s="21">
        <f t="shared" si="3"/>
        <v>0</v>
      </c>
      <c r="R23" s="14"/>
    </row>
    <row r="24" spans="1:20" ht="15.6" thickTop="1" thickBot="1" x14ac:dyDescent="0.35">
      <c r="A24" s="1" t="s">
        <v>73</v>
      </c>
      <c r="C24" s="16">
        <v>0</v>
      </c>
      <c r="D24" s="31">
        <v>0</v>
      </c>
      <c r="E24" s="16">
        <v>0</v>
      </c>
      <c r="F24" s="31">
        <v>0</v>
      </c>
      <c r="G24" s="16">
        <v>0</v>
      </c>
      <c r="H24" s="31">
        <v>0</v>
      </c>
      <c r="I24" s="16">
        <v>0</v>
      </c>
      <c r="J24" s="31">
        <v>0</v>
      </c>
      <c r="K24" s="16">
        <v>0</v>
      </c>
      <c r="L24" s="31">
        <v>0</v>
      </c>
      <c r="M24" s="14"/>
      <c r="N24" s="16">
        <f t="shared" si="2"/>
        <v>0</v>
      </c>
      <c r="O24" s="31">
        <f t="shared" si="1"/>
        <v>0</v>
      </c>
      <c r="P24" s="15"/>
      <c r="Q24" s="21">
        <f t="shared" si="3"/>
        <v>0</v>
      </c>
      <c r="R24" s="14"/>
    </row>
    <row r="25" spans="1:20" ht="15.6" thickTop="1" thickBot="1" x14ac:dyDescent="0.35">
      <c r="A25" s="6" t="s">
        <v>2</v>
      </c>
      <c r="B25" s="5"/>
      <c r="C25" s="10">
        <v>0</v>
      </c>
      <c r="D25" s="29">
        <v>0</v>
      </c>
      <c r="E25" s="10">
        <v>0</v>
      </c>
      <c r="F25" s="29">
        <v>0</v>
      </c>
      <c r="G25" s="10">
        <v>0</v>
      </c>
      <c r="H25" s="29">
        <v>0</v>
      </c>
      <c r="I25" s="10">
        <v>0</v>
      </c>
      <c r="J25" s="29">
        <v>0</v>
      </c>
      <c r="K25" s="10">
        <v>0</v>
      </c>
      <c r="L25" s="29">
        <v>0</v>
      </c>
      <c r="M25" s="11"/>
      <c r="N25" s="10">
        <f t="shared" si="2"/>
        <v>0</v>
      </c>
      <c r="O25" s="29">
        <f t="shared" si="1"/>
        <v>0</v>
      </c>
      <c r="P25" s="12"/>
      <c r="Q25" s="21">
        <f t="shared" si="3"/>
        <v>0</v>
      </c>
      <c r="R25" s="11"/>
    </row>
    <row r="26" spans="1:20" ht="15.6" thickTop="1" thickBot="1" x14ac:dyDescent="0.35">
      <c r="A26" s="1" t="s">
        <v>231</v>
      </c>
      <c r="C26" s="13">
        <v>0</v>
      </c>
      <c r="D26" s="30">
        <v>0</v>
      </c>
      <c r="E26" s="13">
        <v>0</v>
      </c>
      <c r="F26" s="30">
        <v>0</v>
      </c>
      <c r="G26" s="13">
        <v>0</v>
      </c>
      <c r="H26" s="30">
        <v>0</v>
      </c>
      <c r="I26" s="13">
        <v>0</v>
      </c>
      <c r="J26" s="30">
        <v>0</v>
      </c>
      <c r="K26" s="13">
        <v>0</v>
      </c>
      <c r="L26" s="30">
        <v>0</v>
      </c>
      <c r="M26" s="14"/>
      <c r="N26" s="13">
        <f t="shared" si="2"/>
        <v>0</v>
      </c>
      <c r="O26" s="30">
        <f t="shared" si="1"/>
        <v>0</v>
      </c>
      <c r="P26" s="15"/>
      <c r="Q26" s="21">
        <f t="shared" si="3"/>
        <v>0</v>
      </c>
      <c r="R26" s="21">
        <f>SUM(Q26:Q28)</f>
        <v>0</v>
      </c>
      <c r="T26" t="s">
        <v>470</v>
      </c>
    </row>
    <row r="27" spans="1:20" ht="15.6" thickTop="1" thickBot="1" x14ac:dyDescent="0.35">
      <c r="A27" s="1" t="s">
        <v>230</v>
      </c>
      <c r="C27" s="16">
        <v>0</v>
      </c>
      <c r="D27" s="31">
        <v>0</v>
      </c>
      <c r="E27" s="16">
        <v>0</v>
      </c>
      <c r="F27" s="31">
        <v>0</v>
      </c>
      <c r="G27" s="16">
        <v>0</v>
      </c>
      <c r="H27" s="31">
        <v>0</v>
      </c>
      <c r="I27" s="16">
        <v>0</v>
      </c>
      <c r="J27" s="31">
        <v>0</v>
      </c>
      <c r="K27" s="16">
        <v>0</v>
      </c>
      <c r="L27" s="31">
        <v>0</v>
      </c>
      <c r="M27" s="14"/>
      <c r="N27" s="16">
        <f t="shared" si="2"/>
        <v>0</v>
      </c>
      <c r="O27" s="31">
        <f t="shared" si="1"/>
        <v>0</v>
      </c>
      <c r="P27" s="15"/>
      <c r="Q27" s="21">
        <f t="shared" si="3"/>
        <v>0</v>
      </c>
      <c r="R27" s="14"/>
    </row>
    <row r="28" spans="1:20" ht="15.6" thickTop="1" thickBot="1" x14ac:dyDescent="0.35">
      <c r="A28" s="6" t="s">
        <v>232</v>
      </c>
      <c r="B28" s="5"/>
      <c r="C28" s="10">
        <v>0</v>
      </c>
      <c r="D28" s="29">
        <v>0</v>
      </c>
      <c r="E28" s="10">
        <v>0</v>
      </c>
      <c r="F28" s="29">
        <v>0</v>
      </c>
      <c r="G28" s="10">
        <v>0</v>
      </c>
      <c r="H28" s="29">
        <v>0</v>
      </c>
      <c r="I28" s="10">
        <v>0</v>
      </c>
      <c r="J28" s="29">
        <v>0</v>
      </c>
      <c r="K28" s="10">
        <v>0</v>
      </c>
      <c r="L28" s="29">
        <v>0</v>
      </c>
      <c r="M28" s="11"/>
      <c r="N28" s="10">
        <f t="shared" si="2"/>
        <v>0</v>
      </c>
      <c r="O28" s="29">
        <f t="shared" si="1"/>
        <v>0</v>
      </c>
      <c r="P28" s="12"/>
      <c r="Q28" s="21">
        <f t="shared" si="3"/>
        <v>0</v>
      </c>
      <c r="R28" s="11"/>
    </row>
    <row r="29" spans="1:20" ht="15.6" thickTop="1" thickBot="1" x14ac:dyDescent="0.35">
      <c r="A29" s="1" t="s">
        <v>74</v>
      </c>
      <c r="C29" s="13">
        <v>0</v>
      </c>
      <c r="D29" s="30">
        <v>0</v>
      </c>
      <c r="E29" s="13">
        <v>0</v>
      </c>
      <c r="F29" s="30">
        <v>0</v>
      </c>
      <c r="G29" s="13">
        <v>0</v>
      </c>
      <c r="H29" s="30">
        <v>0</v>
      </c>
      <c r="I29" s="13">
        <v>0</v>
      </c>
      <c r="J29" s="30">
        <v>0</v>
      </c>
      <c r="K29" s="13">
        <v>0</v>
      </c>
      <c r="L29" s="30">
        <v>0</v>
      </c>
      <c r="M29" s="14"/>
      <c r="N29" s="13">
        <f t="shared" si="2"/>
        <v>0</v>
      </c>
      <c r="O29" s="30">
        <f t="shared" si="1"/>
        <v>0</v>
      </c>
      <c r="P29" s="15"/>
      <c r="Q29" s="21">
        <f t="shared" si="3"/>
        <v>0</v>
      </c>
      <c r="R29" s="21">
        <f>SUM(Q29:Q34)</f>
        <v>0</v>
      </c>
      <c r="T29" t="s">
        <v>471</v>
      </c>
    </row>
    <row r="30" spans="1:20" ht="15.6" thickTop="1" thickBot="1" x14ac:dyDescent="0.35">
      <c r="A30" s="1" t="s">
        <v>75</v>
      </c>
      <c r="C30" s="16">
        <v>0</v>
      </c>
      <c r="D30" s="31">
        <v>0</v>
      </c>
      <c r="E30" s="16">
        <v>0</v>
      </c>
      <c r="F30" s="31">
        <v>0</v>
      </c>
      <c r="G30" s="16">
        <v>0</v>
      </c>
      <c r="H30" s="31">
        <v>0</v>
      </c>
      <c r="I30" s="16">
        <v>0</v>
      </c>
      <c r="J30" s="31">
        <v>0</v>
      </c>
      <c r="K30" s="16">
        <v>0</v>
      </c>
      <c r="L30" s="31">
        <v>0</v>
      </c>
      <c r="M30" s="14"/>
      <c r="N30" s="16">
        <f t="shared" si="2"/>
        <v>0</v>
      </c>
      <c r="O30" s="31">
        <f t="shared" si="1"/>
        <v>0</v>
      </c>
      <c r="P30" s="15"/>
      <c r="Q30" s="21">
        <f t="shared" si="3"/>
        <v>0</v>
      </c>
      <c r="R30" s="14"/>
    </row>
    <row r="31" spans="1:20" ht="15.6" thickTop="1" thickBot="1" x14ac:dyDescent="0.35">
      <c r="A31" s="1" t="s">
        <v>3</v>
      </c>
      <c r="C31" s="16">
        <v>0</v>
      </c>
      <c r="D31" s="31">
        <v>0</v>
      </c>
      <c r="E31" s="16">
        <v>0</v>
      </c>
      <c r="F31" s="31">
        <v>0</v>
      </c>
      <c r="G31" s="16">
        <v>0</v>
      </c>
      <c r="H31" s="31">
        <v>0</v>
      </c>
      <c r="I31" s="16">
        <v>0</v>
      </c>
      <c r="J31" s="31">
        <v>0</v>
      </c>
      <c r="K31" s="16">
        <v>0</v>
      </c>
      <c r="L31" s="31">
        <v>0</v>
      </c>
      <c r="M31" s="14"/>
      <c r="N31" s="16">
        <f t="shared" si="2"/>
        <v>0</v>
      </c>
      <c r="O31" s="31">
        <f t="shared" si="1"/>
        <v>0</v>
      </c>
      <c r="P31" s="15"/>
      <c r="Q31" s="21">
        <f t="shared" si="3"/>
        <v>0</v>
      </c>
      <c r="R31" s="14"/>
    </row>
    <row r="32" spans="1:20" ht="15.6" thickTop="1" thickBot="1" x14ac:dyDescent="0.35">
      <c r="A32" s="1" t="s">
        <v>76</v>
      </c>
      <c r="C32" s="16">
        <v>0</v>
      </c>
      <c r="D32" s="31">
        <v>0</v>
      </c>
      <c r="E32" s="16">
        <v>0</v>
      </c>
      <c r="F32" s="31">
        <v>0</v>
      </c>
      <c r="G32" s="16">
        <v>0</v>
      </c>
      <c r="H32" s="31">
        <v>0</v>
      </c>
      <c r="I32" s="16">
        <v>0</v>
      </c>
      <c r="J32" s="31">
        <v>0</v>
      </c>
      <c r="K32" s="16">
        <v>0</v>
      </c>
      <c r="L32" s="31">
        <v>0</v>
      </c>
      <c r="M32" s="14"/>
      <c r="N32" s="16">
        <f t="shared" si="2"/>
        <v>0</v>
      </c>
      <c r="O32" s="31">
        <f t="shared" si="1"/>
        <v>0</v>
      </c>
      <c r="P32" s="15"/>
      <c r="Q32" s="21">
        <f t="shared" si="3"/>
        <v>0</v>
      </c>
      <c r="R32" s="14"/>
    </row>
    <row r="33" spans="1:20" ht="15.6" thickTop="1" thickBot="1" x14ac:dyDescent="0.35">
      <c r="A33" s="1" t="s">
        <v>77</v>
      </c>
      <c r="C33" s="16">
        <v>0</v>
      </c>
      <c r="D33" s="31">
        <v>0</v>
      </c>
      <c r="E33" s="16">
        <v>0</v>
      </c>
      <c r="F33" s="31">
        <v>0</v>
      </c>
      <c r="G33" s="16">
        <v>0</v>
      </c>
      <c r="H33" s="31">
        <v>0</v>
      </c>
      <c r="I33" s="16">
        <v>0</v>
      </c>
      <c r="J33" s="31">
        <v>0</v>
      </c>
      <c r="K33" s="16">
        <v>0</v>
      </c>
      <c r="L33" s="31">
        <v>0</v>
      </c>
      <c r="M33" s="14"/>
      <c r="N33" s="16">
        <f t="shared" si="2"/>
        <v>0</v>
      </c>
      <c r="O33" s="31">
        <f t="shared" si="1"/>
        <v>0</v>
      </c>
      <c r="P33" s="15"/>
      <c r="Q33" s="21">
        <f t="shared" si="3"/>
        <v>0</v>
      </c>
      <c r="R33" s="14"/>
    </row>
    <row r="34" spans="1:20" ht="15.6" thickTop="1" thickBot="1" x14ac:dyDescent="0.35">
      <c r="A34" s="6" t="s">
        <v>78</v>
      </c>
      <c r="B34" s="5"/>
      <c r="C34" s="10">
        <v>0</v>
      </c>
      <c r="D34" s="29">
        <v>0</v>
      </c>
      <c r="E34" s="10">
        <v>0</v>
      </c>
      <c r="F34" s="29">
        <v>0</v>
      </c>
      <c r="G34" s="10">
        <v>0</v>
      </c>
      <c r="H34" s="29">
        <v>0</v>
      </c>
      <c r="I34" s="10">
        <v>0</v>
      </c>
      <c r="J34" s="29">
        <v>0</v>
      </c>
      <c r="K34" s="10">
        <v>0</v>
      </c>
      <c r="L34" s="29">
        <v>0</v>
      </c>
      <c r="M34" s="11"/>
      <c r="N34" s="10">
        <f t="shared" si="2"/>
        <v>0</v>
      </c>
      <c r="O34" s="29">
        <f t="shared" si="1"/>
        <v>0</v>
      </c>
      <c r="P34" s="12"/>
      <c r="Q34" s="21">
        <f t="shared" si="3"/>
        <v>0</v>
      </c>
      <c r="R34" s="11"/>
    </row>
    <row r="35" spans="1:20" ht="15.6" thickTop="1" thickBot="1" x14ac:dyDescent="0.35">
      <c r="A35" s="1" t="s">
        <v>4</v>
      </c>
      <c r="C35" s="13">
        <v>0</v>
      </c>
      <c r="D35" s="30">
        <v>0</v>
      </c>
      <c r="E35" s="13">
        <v>0</v>
      </c>
      <c r="F35" s="30">
        <v>0</v>
      </c>
      <c r="G35" s="13">
        <v>0</v>
      </c>
      <c r="H35" s="30">
        <v>0</v>
      </c>
      <c r="I35" s="13">
        <v>0</v>
      </c>
      <c r="J35" s="30">
        <v>0</v>
      </c>
      <c r="K35" s="13">
        <v>0</v>
      </c>
      <c r="L35" s="30">
        <v>0</v>
      </c>
      <c r="M35" s="14"/>
      <c r="N35" s="13">
        <f t="shared" si="2"/>
        <v>0</v>
      </c>
      <c r="O35" s="30">
        <f t="shared" si="1"/>
        <v>0</v>
      </c>
      <c r="P35" s="15"/>
      <c r="Q35" s="21">
        <f t="shared" si="3"/>
        <v>0</v>
      </c>
      <c r="R35" s="21">
        <f>SUM(Q35:Q37)</f>
        <v>0</v>
      </c>
      <c r="T35" t="s">
        <v>470</v>
      </c>
    </row>
    <row r="36" spans="1:20" ht="15.6" thickTop="1" thickBot="1" x14ac:dyDescent="0.35">
      <c r="A36" s="1" t="s">
        <v>79</v>
      </c>
      <c r="C36" s="16">
        <v>0</v>
      </c>
      <c r="D36" s="31">
        <v>0</v>
      </c>
      <c r="E36" s="16">
        <v>0</v>
      </c>
      <c r="F36" s="31">
        <v>0</v>
      </c>
      <c r="G36" s="16">
        <v>0</v>
      </c>
      <c r="H36" s="31">
        <v>0</v>
      </c>
      <c r="I36" s="16">
        <v>0</v>
      </c>
      <c r="J36" s="31">
        <v>0</v>
      </c>
      <c r="K36" s="16">
        <v>0</v>
      </c>
      <c r="L36" s="31">
        <v>0</v>
      </c>
      <c r="M36" s="14"/>
      <c r="N36" s="16">
        <f t="shared" si="2"/>
        <v>0</v>
      </c>
      <c r="O36" s="31">
        <f t="shared" si="1"/>
        <v>0</v>
      </c>
      <c r="P36" s="15"/>
      <c r="Q36" s="21">
        <f t="shared" si="3"/>
        <v>0</v>
      </c>
      <c r="R36" s="14"/>
    </row>
    <row r="37" spans="1:20" ht="15.6" thickTop="1" thickBot="1" x14ac:dyDescent="0.35">
      <c r="A37" s="6" t="s">
        <v>80</v>
      </c>
      <c r="B37" s="5"/>
      <c r="C37" s="10">
        <v>0</v>
      </c>
      <c r="D37" s="29">
        <v>0</v>
      </c>
      <c r="E37" s="10">
        <v>0</v>
      </c>
      <c r="F37" s="29">
        <v>0</v>
      </c>
      <c r="G37" s="10">
        <v>0</v>
      </c>
      <c r="H37" s="29">
        <v>0</v>
      </c>
      <c r="I37" s="10">
        <v>0</v>
      </c>
      <c r="J37" s="29">
        <v>0</v>
      </c>
      <c r="K37" s="10">
        <v>0</v>
      </c>
      <c r="L37" s="29">
        <v>0</v>
      </c>
      <c r="M37" s="11"/>
      <c r="N37" s="10">
        <f t="shared" si="2"/>
        <v>0</v>
      </c>
      <c r="O37" s="29">
        <f t="shared" si="1"/>
        <v>0</v>
      </c>
      <c r="P37" s="12"/>
      <c r="Q37" s="21">
        <f t="shared" si="3"/>
        <v>0</v>
      </c>
    </row>
    <row r="38" spans="1:20" ht="15.6" thickTop="1" thickBot="1" x14ac:dyDescent="0.35">
      <c r="A38" s="7" t="s">
        <v>200</v>
      </c>
      <c r="B38" s="8" t="s">
        <v>500</v>
      </c>
      <c r="C38" s="17">
        <v>0</v>
      </c>
      <c r="D38" s="32">
        <v>0</v>
      </c>
      <c r="E38" s="17">
        <v>0</v>
      </c>
      <c r="F38" s="32">
        <v>0</v>
      </c>
      <c r="G38" s="17">
        <v>0</v>
      </c>
      <c r="H38" s="32">
        <v>0</v>
      </c>
      <c r="I38" s="17">
        <v>0</v>
      </c>
      <c r="J38" s="32">
        <v>0</v>
      </c>
      <c r="K38" s="17">
        <v>0</v>
      </c>
      <c r="L38" s="32">
        <v>0</v>
      </c>
      <c r="M38" s="18"/>
      <c r="N38" s="17">
        <f t="shared" si="2"/>
        <v>0</v>
      </c>
      <c r="O38" s="32">
        <f t="shared" si="1"/>
        <v>0</v>
      </c>
      <c r="P38" s="19"/>
      <c r="Q38" s="21">
        <f t="shared" si="3"/>
        <v>0</v>
      </c>
    </row>
    <row r="39" spans="1:20" ht="15.6" thickTop="1" thickBot="1" x14ac:dyDescent="0.35">
      <c r="A39" s="1" t="s">
        <v>5</v>
      </c>
      <c r="C39" s="13">
        <v>0</v>
      </c>
      <c r="D39" s="30">
        <v>0</v>
      </c>
      <c r="E39" s="13">
        <v>0</v>
      </c>
      <c r="F39" s="30">
        <v>0</v>
      </c>
      <c r="G39" s="13">
        <v>0</v>
      </c>
      <c r="H39" s="30">
        <v>0</v>
      </c>
      <c r="I39" s="13">
        <v>0</v>
      </c>
      <c r="J39" s="30">
        <v>0</v>
      </c>
      <c r="K39" s="13">
        <v>0</v>
      </c>
      <c r="L39" s="30">
        <v>0</v>
      </c>
      <c r="M39" s="14"/>
      <c r="N39" s="13">
        <f t="shared" si="2"/>
        <v>0</v>
      </c>
      <c r="O39" s="30">
        <f t="shared" si="1"/>
        <v>0</v>
      </c>
      <c r="P39" s="15"/>
      <c r="Q39" s="21">
        <f t="shared" si="3"/>
        <v>0</v>
      </c>
      <c r="R39" s="21">
        <f>SUM(Q39:Q44)</f>
        <v>0</v>
      </c>
      <c r="T39" t="s">
        <v>472</v>
      </c>
    </row>
    <row r="40" spans="1:20" ht="15.6" thickTop="1" thickBot="1" x14ac:dyDescent="0.35">
      <c r="A40" s="1" t="s">
        <v>6</v>
      </c>
      <c r="C40" s="16">
        <v>0</v>
      </c>
      <c r="D40" s="31">
        <v>0</v>
      </c>
      <c r="E40" s="16">
        <v>0</v>
      </c>
      <c r="F40" s="31">
        <v>0</v>
      </c>
      <c r="G40" s="16">
        <v>0</v>
      </c>
      <c r="H40" s="31">
        <v>0</v>
      </c>
      <c r="I40" s="16">
        <v>0</v>
      </c>
      <c r="J40" s="31">
        <v>0</v>
      </c>
      <c r="K40" s="16">
        <v>0</v>
      </c>
      <c r="L40" s="31">
        <v>0</v>
      </c>
      <c r="M40" s="14"/>
      <c r="N40" s="16">
        <f t="shared" si="2"/>
        <v>0</v>
      </c>
      <c r="O40" s="31">
        <f t="shared" si="1"/>
        <v>0</v>
      </c>
      <c r="P40" s="15"/>
      <c r="Q40" s="21">
        <f t="shared" si="3"/>
        <v>0</v>
      </c>
      <c r="R40" s="14"/>
    </row>
    <row r="41" spans="1:20" ht="15.6" thickTop="1" thickBot="1" x14ac:dyDescent="0.35">
      <c r="A41" s="1" t="s">
        <v>81</v>
      </c>
      <c r="C41" s="16">
        <v>0</v>
      </c>
      <c r="D41" s="31">
        <v>0</v>
      </c>
      <c r="E41" s="16">
        <v>0</v>
      </c>
      <c r="F41" s="31">
        <v>0</v>
      </c>
      <c r="G41" s="16">
        <v>0</v>
      </c>
      <c r="H41" s="31">
        <v>0</v>
      </c>
      <c r="I41" s="16">
        <v>0</v>
      </c>
      <c r="J41" s="31">
        <v>0</v>
      </c>
      <c r="K41" s="16">
        <v>0</v>
      </c>
      <c r="L41" s="31">
        <v>0</v>
      </c>
      <c r="M41" s="14"/>
      <c r="N41" s="16">
        <f t="shared" si="2"/>
        <v>0</v>
      </c>
      <c r="O41" s="31">
        <f t="shared" si="1"/>
        <v>0</v>
      </c>
      <c r="P41" s="15"/>
      <c r="Q41" s="21">
        <f t="shared" si="3"/>
        <v>0</v>
      </c>
      <c r="R41" s="14"/>
    </row>
    <row r="42" spans="1:20" ht="15.6" thickTop="1" thickBot="1" x14ac:dyDescent="0.35">
      <c r="A42" s="1" t="s">
        <v>82</v>
      </c>
      <c r="C42" s="16">
        <v>0</v>
      </c>
      <c r="D42" s="31">
        <v>0</v>
      </c>
      <c r="E42" s="16">
        <v>0</v>
      </c>
      <c r="F42" s="31">
        <v>0</v>
      </c>
      <c r="G42" s="16">
        <v>0</v>
      </c>
      <c r="H42" s="31">
        <v>0</v>
      </c>
      <c r="I42" s="16">
        <v>0</v>
      </c>
      <c r="J42" s="31">
        <v>0</v>
      </c>
      <c r="K42" s="16">
        <v>0</v>
      </c>
      <c r="L42" s="31">
        <v>0</v>
      </c>
      <c r="M42" s="14"/>
      <c r="N42" s="16">
        <f t="shared" si="2"/>
        <v>0</v>
      </c>
      <c r="O42" s="31">
        <f t="shared" si="1"/>
        <v>0</v>
      </c>
      <c r="P42" s="15"/>
      <c r="Q42" s="21">
        <f t="shared" si="3"/>
        <v>0</v>
      </c>
      <c r="R42" s="14"/>
    </row>
    <row r="43" spans="1:20" ht="15.6" thickTop="1" thickBot="1" x14ac:dyDescent="0.35">
      <c r="A43" s="1" t="s">
        <v>7</v>
      </c>
      <c r="C43" s="16">
        <v>0</v>
      </c>
      <c r="D43" s="31">
        <v>0</v>
      </c>
      <c r="E43" s="16">
        <v>0</v>
      </c>
      <c r="F43" s="31">
        <v>0</v>
      </c>
      <c r="G43" s="16">
        <v>0</v>
      </c>
      <c r="H43" s="31">
        <v>0</v>
      </c>
      <c r="I43" s="16">
        <v>0</v>
      </c>
      <c r="J43" s="31">
        <v>0</v>
      </c>
      <c r="K43" s="16">
        <v>0</v>
      </c>
      <c r="L43" s="31">
        <v>0</v>
      </c>
      <c r="M43" s="14"/>
      <c r="N43" s="16">
        <f t="shared" si="2"/>
        <v>0</v>
      </c>
      <c r="O43" s="31">
        <f t="shared" si="1"/>
        <v>0</v>
      </c>
      <c r="P43" s="15"/>
      <c r="Q43" s="21">
        <f t="shared" si="3"/>
        <v>0</v>
      </c>
      <c r="R43" s="14"/>
    </row>
    <row r="44" spans="1:20" ht="15.6" thickTop="1" thickBot="1" x14ac:dyDescent="0.35">
      <c r="A44" s="6" t="s">
        <v>83</v>
      </c>
      <c r="B44" s="5"/>
      <c r="C44" s="10">
        <v>0</v>
      </c>
      <c r="D44" s="29">
        <v>0</v>
      </c>
      <c r="E44" s="10">
        <v>0</v>
      </c>
      <c r="F44" s="29">
        <v>0</v>
      </c>
      <c r="G44" s="10">
        <v>0</v>
      </c>
      <c r="H44" s="29">
        <v>0</v>
      </c>
      <c r="I44" s="10">
        <v>0</v>
      </c>
      <c r="J44" s="29">
        <v>0</v>
      </c>
      <c r="K44" s="10">
        <v>0</v>
      </c>
      <c r="L44" s="29">
        <v>0</v>
      </c>
      <c r="M44" s="11"/>
      <c r="N44" s="10">
        <f t="shared" si="2"/>
        <v>0</v>
      </c>
      <c r="O44" s="29">
        <f t="shared" si="1"/>
        <v>0</v>
      </c>
      <c r="P44" s="12"/>
      <c r="Q44" s="21">
        <f t="shared" si="3"/>
        <v>0</v>
      </c>
      <c r="R44" s="11"/>
    </row>
    <row r="45" spans="1:20" ht="15.6" thickTop="1" thickBot="1" x14ac:dyDescent="0.35">
      <c r="A45" s="1" t="s">
        <v>8</v>
      </c>
      <c r="C45" s="13">
        <v>0</v>
      </c>
      <c r="D45" s="30">
        <v>0</v>
      </c>
      <c r="E45" s="13">
        <v>0</v>
      </c>
      <c r="F45" s="30">
        <v>0</v>
      </c>
      <c r="G45" s="13">
        <v>0</v>
      </c>
      <c r="H45" s="30">
        <v>0</v>
      </c>
      <c r="I45" s="13">
        <v>0</v>
      </c>
      <c r="J45" s="30">
        <v>0</v>
      </c>
      <c r="K45" s="13">
        <v>0</v>
      </c>
      <c r="L45" s="30">
        <v>0</v>
      </c>
      <c r="M45" s="14"/>
      <c r="N45" s="13">
        <f t="shared" si="2"/>
        <v>0</v>
      </c>
      <c r="O45" s="30">
        <f t="shared" si="1"/>
        <v>0</v>
      </c>
      <c r="P45" s="15"/>
      <c r="Q45" s="21">
        <f t="shared" si="3"/>
        <v>0</v>
      </c>
      <c r="R45" s="21">
        <f>SUM(Q45:Q48)</f>
        <v>0</v>
      </c>
      <c r="T45" t="s">
        <v>473</v>
      </c>
    </row>
    <row r="46" spans="1:20" ht="15.6" thickTop="1" thickBot="1" x14ac:dyDescent="0.35">
      <c r="A46" s="1" t="s">
        <v>9</v>
      </c>
      <c r="C46" s="16">
        <v>0</v>
      </c>
      <c r="D46" s="31">
        <v>0</v>
      </c>
      <c r="E46" s="16">
        <v>0</v>
      </c>
      <c r="F46" s="31">
        <v>0</v>
      </c>
      <c r="G46" s="16">
        <v>0</v>
      </c>
      <c r="H46" s="31">
        <v>0</v>
      </c>
      <c r="I46" s="16">
        <v>0</v>
      </c>
      <c r="J46" s="31">
        <v>0</v>
      </c>
      <c r="K46" s="16">
        <v>0</v>
      </c>
      <c r="L46" s="31">
        <v>0</v>
      </c>
      <c r="M46" s="14"/>
      <c r="N46" s="16">
        <f t="shared" si="2"/>
        <v>0</v>
      </c>
      <c r="O46" s="31">
        <f t="shared" si="1"/>
        <v>0</v>
      </c>
      <c r="P46" s="15"/>
      <c r="Q46" s="21">
        <f t="shared" si="3"/>
        <v>0</v>
      </c>
      <c r="R46" s="14"/>
    </row>
    <row r="47" spans="1:20" ht="15.6" thickTop="1" thickBot="1" x14ac:dyDescent="0.35">
      <c r="A47" s="1" t="s">
        <v>84</v>
      </c>
      <c r="C47" s="16">
        <v>0</v>
      </c>
      <c r="D47" s="31">
        <v>0</v>
      </c>
      <c r="E47" s="16">
        <v>0</v>
      </c>
      <c r="F47" s="31">
        <v>0</v>
      </c>
      <c r="G47" s="16">
        <v>0</v>
      </c>
      <c r="H47" s="31">
        <v>0</v>
      </c>
      <c r="I47" s="16">
        <v>0</v>
      </c>
      <c r="J47" s="31">
        <v>0</v>
      </c>
      <c r="K47" s="16">
        <v>0</v>
      </c>
      <c r="L47" s="31">
        <v>0</v>
      </c>
      <c r="M47" s="14"/>
      <c r="N47" s="16">
        <f t="shared" si="2"/>
        <v>0</v>
      </c>
      <c r="O47" s="31">
        <f t="shared" si="1"/>
        <v>0</v>
      </c>
      <c r="P47" s="15"/>
      <c r="Q47" s="21">
        <f t="shared" si="3"/>
        <v>0</v>
      </c>
      <c r="R47" s="14"/>
    </row>
    <row r="48" spans="1:20" ht="15.6" thickTop="1" thickBot="1" x14ac:dyDescent="0.35">
      <c r="A48" s="6" t="s">
        <v>85</v>
      </c>
      <c r="B48" s="5"/>
      <c r="C48" s="10">
        <v>0</v>
      </c>
      <c r="D48" s="29">
        <v>0</v>
      </c>
      <c r="E48" s="10">
        <v>0</v>
      </c>
      <c r="F48" s="29">
        <v>0</v>
      </c>
      <c r="G48" s="10">
        <v>0</v>
      </c>
      <c r="H48" s="29">
        <v>0</v>
      </c>
      <c r="I48" s="10">
        <v>0</v>
      </c>
      <c r="J48" s="29">
        <v>0</v>
      </c>
      <c r="K48" s="10">
        <v>0</v>
      </c>
      <c r="L48" s="29">
        <v>0</v>
      </c>
      <c r="M48" s="11"/>
      <c r="N48" s="10">
        <f t="shared" si="2"/>
        <v>0</v>
      </c>
      <c r="O48" s="29">
        <f t="shared" si="1"/>
        <v>0</v>
      </c>
      <c r="P48" s="12"/>
      <c r="Q48" s="21">
        <f t="shared" si="3"/>
        <v>0</v>
      </c>
    </row>
    <row r="49" spans="1:20" ht="15.6" thickTop="1" thickBot="1" x14ac:dyDescent="0.35">
      <c r="A49" s="4" t="s">
        <v>234</v>
      </c>
      <c r="B49" s="5" t="s">
        <v>500</v>
      </c>
      <c r="C49" s="20">
        <v>0</v>
      </c>
      <c r="D49" s="33">
        <v>0</v>
      </c>
      <c r="E49" s="20">
        <v>0</v>
      </c>
      <c r="F49" s="33">
        <v>0</v>
      </c>
      <c r="G49" s="20">
        <v>0</v>
      </c>
      <c r="H49" s="33">
        <v>0</v>
      </c>
      <c r="I49" s="20">
        <v>0</v>
      </c>
      <c r="J49" s="33">
        <v>0</v>
      </c>
      <c r="K49" s="20">
        <v>0</v>
      </c>
      <c r="L49" s="33">
        <v>0</v>
      </c>
      <c r="M49" s="11"/>
      <c r="N49" s="20">
        <f t="shared" si="2"/>
        <v>0</v>
      </c>
      <c r="O49" s="33">
        <f t="shared" si="1"/>
        <v>0</v>
      </c>
      <c r="P49" s="12"/>
      <c r="Q49" s="21">
        <f t="shared" si="3"/>
        <v>0</v>
      </c>
    </row>
    <row r="50" spans="1:20" ht="15.6" thickTop="1" thickBot="1" x14ac:dyDescent="0.35">
      <c r="A50" s="1" t="s">
        <v>86</v>
      </c>
      <c r="C50" s="13">
        <v>0</v>
      </c>
      <c r="D50" s="30">
        <v>0</v>
      </c>
      <c r="E50" s="13">
        <v>0</v>
      </c>
      <c r="F50" s="30">
        <v>0</v>
      </c>
      <c r="G50" s="13">
        <v>0</v>
      </c>
      <c r="H50" s="30">
        <v>0</v>
      </c>
      <c r="I50" s="13">
        <v>0</v>
      </c>
      <c r="J50" s="30">
        <v>0</v>
      </c>
      <c r="K50" s="13">
        <v>0</v>
      </c>
      <c r="L50" s="30">
        <v>0</v>
      </c>
      <c r="M50" s="14"/>
      <c r="N50" s="13">
        <f t="shared" si="2"/>
        <v>0</v>
      </c>
      <c r="O50" s="30">
        <f t="shared" si="1"/>
        <v>0</v>
      </c>
      <c r="P50" s="15"/>
      <c r="Q50" s="21">
        <f t="shared" si="3"/>
        <v>0</v>
      </c>
      <c r="R50" s="21">
        <f>SUM(Q50:Q54)</f>
        <v>0</v>
      </c>
      <c r="T50" t="s">
        <v>474</v>
      </c>
    </row>
    <row r="51" spans="1:20" ht="15.6" thickTop="1" thickBot="1" x14ac:dyDescent="0.35">
      <c r="A51" s="1" t="s">
        <v>87</v>
      </c>
      <c r="C51" s="16">
        <v>0</v>
      </c>
      <c r="D51" s="31">
        <v>0</v>
      </c>
      <c r="E51" s="16">
        <v>0</v>
      </c>
      <c r="F51" s="31">
        <v>0</v>
      </c>
      <c r="G51" s="16">
        <v>0</v>
      </c>
      <c r="H51" s="31">
        <v>0</v>
      </c>
      <c r="I51" s="16">
        <v>0</v>
      </c>
      <c r="J51" s="31">
        <v>0</v>
      </c>
      <c r="K51" s="16">
        <v>0</v>
      </c>
      <c r="L51" s="31">
        <v>0</v>
      </c>
      <c r="M51" s="14"/>
      <c r="N51" s="16">
        <f t="shared" si="2"/>
        <v>0</v>
      </c>
      <c r="O51" s="31">
        <f t="shared" si="1"/>
        <v>0</v>
      </c>
      <c r="P51" s="15"/>
      <c r="Q51" s="21">
        <f t="shared" si="3"/>
        <v>0</v>
      </c>
      <c r="R51" s="14"/>
    </row>
    <row r="52" spans="1:20" ht="15.6" thickTop="1" thickBot="1" x14ac:dyDescent="0.35">
      <c r="A52" s="1" t="s">
        <v>10</v>
      </c>
      <c r="C52" s="16">
        <v>0</v>
      </c>
      <c r="D52" s="31">
        <v>0</v>
      </c>
      <c r="E52" s="16">
        <v>0</v>
      </c>
      <c r="F52" s="31">
        <v>0</v>
      </c>
      <c r="G52" s="16">
        <v>0</v>
      </c>
      <c r="H52" s="31">
        <v>0</v>
      </c>
      <c r="I52" s="16">
        <v>0</v>
      </c>
      <c r="J52" s="31">
        <v>0</v>
      </c>
      <c r="K52" s="16">
        <v>0</v>
      </c>
      <c r="L52" s="31">
        <v>0</v>
      </c>
      <c r="M52" s="14"/>
      <c r="N52" s="16">
        <f t="shared" si="2"/>
        <v>0</v>
      </c>
      <c r="O52" s="31">
        <f t="shared" si="1"/>
        <v>0</v>
      </c>
      <c r="P52" s="15"/>
      <c r="Q52" s="21">
        <f t="shared" si="3"/>
        <v>0</v>
      </c>
      <c r="R52" s="14"/>
    </row>
    <row r="53" spans="1:20" ht="15.6" thickTop="1" thickBot="1" x14ac:dyDescent="0.35">
      <c r="A53" s="1" t="s">
        <v>88</v>
      </c>
      <c r="C53" s="16">
        <v>0</v>
      </c>
      <c r="D53" s="31">
        <v>0</v>
      </c>
      <c r="E53" s="16">
        <v>0</v>
      </c>
      <c r="F53" s="31">
        <v>0</v>
      </c>
      <c r="G53" s="16">
        <v>0</v>
      </c>
      <c r="H53" s="31">
        <v>0</v>
      </c>
      <c r="I53" s="16">
        <v>0</v>
      </c>
      <c r="J53" s="31">
        <v>0</v>
      </c>
      <c r="K53" s="16">
        <v>0</v>
      </c>
      <c r="L53" s="31">
        <v>0</v>
      </c>
      <c r="M53" s="14"/>
      <c r="N53" s="16">
        <f t="shared" si="2"/>
        <v>0</v>
      </c>
      <c r="O53" s="31">
        <f t="shared" si="1"/>
        <v>0</v>
      </c>
      <c r="P53" s="15"/>
      <c r="Q53" s="21">
        <f t="shared" si="3"/>
        <v>0</v>
      </c>
      <c r="R53" s="14"/>
    </row>
    <row r="54" spans="1:20" ht="15.6" thickTop="1" thickBot="1" x14ac:dyDescent="0.35">
      <c r="A54" s="6" t="s">
        <v>89</v>
      </c>
      <c r="B54" s="5"/>
      <c r="C54" s="10">
        <v>0</v>
      </c>
      <c r="D54" s="29">
        <v>0</v>
      </c>
      <c r="E54" s="10">
        <v>0</v>
      </c>
      <c r="F54" s="29">
        <v>0</v>
      </c>
      <c r="G54" s="10">
        <v>0</v>
      </c>
      <c r="H54" s="29">
        <v>0</v>
      </c>
      <c r="I54" s="10">
        <v>0</v>
      </c>
      <c r="J54" s="29">
        <v>0</v>
      </c>
      <c r="K54" s="10">
        <v>0</v>
      </c>
      <c r="L54" s="29">
        <v>0</v>
      </c>
      <c r="M54" s="11"/>
      <c r="N54" s="10">
        <f t="shared" si="2"/>
        <v>0</v>
      </c>
      <c r="O54" s="29">
        <f t="shared" si="1"/>
        <v>0</v>
      </c>
      <c r="P54" s="12"/>
      <c r="Q54" s="21">
        <f t="shared" si="3"/>
        <v>0</v>
      </c>
    </row>
    <row r="55" spans="1:20" ht="15.6" thickTop="1" thickBot="1" x14ac:dyDescent="0.35">
      <c r="A55" s="7" t="s">
        <v>226</v>
      </c>
      <c r="B55" s="8" t="s">
        <v>500</v>
      </c>
      <c r="C55" s="17">
        <v>0</v>
      </c>
      <c r="D55" s="32">
        <v>0</v>
      </c>
      <c r="E55" s="17">
        <v>0</v>
      </c>
      <c r="F55" s="32">
        <v>0</v>
      </c>
      <c r="G55" s="17">
        <v>0</v>
      </c>
      <c r="H55" s="32">
        <v>0</v>
      </c>
      <c r="I55" s="17">
        <v>0</v>
      </c>
      <c r="J55" s="32">
        <v>0</v>
      </c>
      <c r="K55" s="17">
        <v>0</v>
      </c>
      <c r="L55" s="32">
        <v>0</v>
      </c>
      <c r="M55" s="18"/>
      <c r="N55" s="17">
        <f t="shared" si="2"/>
        <v>0</v>
      </c>
      <c r="O55" s="32">
        <f t="shared" si="1"/>
        <v>0</v>
      </c>
      <c r="P55" s="19"/>
      <c r="Q55" s="21">
        <f t="shared" si="3"/>
        <v>0</v>
      </c>
    </row>
    <row r="56" spans="1:20" ht="15.6" thickTop="1" thickBot="1" x14ac:dyDescent="0.35">
      <c r="A56" s="7" t="s">
        <v>252</v>
      </c>
      <c r="B56" s="8" t="s">
        <v>500</v>
      </c>
      <c r="C56" s="17">
        <v>0</v>
      </c>
      <c r="D56" s="32">
        <v>0</v>
      </c>
      <c r="E56" s="17">
        <v>0</v>
      </c>
      <c r="F56" s="32">
        <v>0</v>
      </c>
      <c r="G56" s="17">
        <v>0</v>
      </c>
      <c r="H56" s="32">
        <v>0</v>
      </c>
      <c r="I56" s="17">
        <v>0</v>
      </c>
      <c r="J56" s="32">
        <v>0</v>
      </c>
      <c r="K56" s="17">
        <v>0</v>
      </c>
      <c r="L56" s="32">
        <v>0</v>
      </c>
      <c r="M56" s="18"/>
      <c r="N56" s="17">
        <f t="shared" si="2"/>
        <v>0</v>
      </c>
      <c r="O56" s="32">
        <f t="shared" si="1"/>
        <v>0</v>
      </c>
      <c r="P56" s="19"/>
      <c r="Q56" s="21">
        <f t="shared" si="3"/>
        <v>0</v>
      </c>
    </row>
    <row r="57" spans="1:20" ht="15.6" thickTop="1" thickBot="1" x14ac:dyDescent="0.35">
      <c r="A57" s="1" t="s">
        <v>90</v>
      </c>
      <c r="C57" s="13">
        <v>0</v>
      </c>
      <c r="D57" s="30">
        <v>0</v>
      </c>
      <c r="E57" s="13">
        <v>0</v>
      </c>
      <c r="F57" s="30">
        <v>0</v>
      </c>
      <c r="G57" s="13">
        <v>0</v>
      </c>
      <c r="H57" s="30">
        <v>0</v>
      </c>
      <c r="I57" s="13">
        <v>0</v>
      </c>
      <c r="J57" s="30">
        <v>0</v>
      </c>
      <c r="K57" s="13">
        <v>0</v>
      </c>
      <c r="L57" s="30">
        <v>0</v>
      </c>
      <c r="M57" s="14"/>
      <c r="N57" s="13">
        <f t="shared" si="2"/>
        <v>0</v>
      </c>
      <c r="O57" s="30">
        <f t="shared" si="1"/>
        <v>0</v>
      </c>
      <c r="P57" s="15"/>
      <c r="Q57" s="21">
        <f t="shared" si="3"/>
        <v>0</v>
      </c>
      <c r="R57" s="21">
        <f>SUM(Q57:Q62)</f>
        <v>0</v>
      </c>
      <c r="T57" t="s">
        <v>467</v>
      </c>
    </row>
    <row r="58" spans="1:20" ht="15.6" thickTop="1" thickBot="1" x14ac:dyDescent="0.35">
      <c r="A58" s="1" t="s">
        <v>91</v>
      </c>
      <c r="C58" s="16">
        <v>0</v>
      </c>
      <c r="D58" s="31">
        <v>0</v>
      </c>
      <c r="E58" s="16">
        <v>0</v>
      </c>
      <c r="F58" s="31">
        <v>0</v>
      </c>
      <c r="G58" s="16">
        <v>0</v>
      </c>
      <c r="H58" s="31">
        <v>0</v>
      </c>
      <c r="I58" s="16">
        <v>0</v>
      </c>
      <c r="J58" s="31">
        <v>0</v>
      </c>
      <c r="K58" s="16">
        <v>0</v>
      </c>
      <c r="L58" s="31">
        <v>0</v>
      </c>
      <c r="M58" s="14"/>
      <c r="N58" s="16">
        <f t="shared" si="2"/>
        <v>0</v>
      </c>
      <c r="O58" s="31">
        <f t="shared" si="1"/>
        <v>0</v>
      </c>
      <c r="P58" s="15"/>
      <c r="Q58" s="21">
        <f t="shared" si="3"/>
        <v>0</v>
      </c>
      <c r="R58" s="14"/>
    </row>
    <row r="59" spans="1:20" ht="15.6" thickTop="1" thickBot="1" x14ac:dyDescent="0.35">
      <c r="A59" s="1" t="s">
        <v>11</v>
      </c>
      <c r="C59" s="16">
        <v>0</v>
      </c>
      <c r="D59" s="31">
        <v>0</v>
      </c>
      <c r="E59" s="16">
        <v>0</v>
      </c>
      <c r="F59" s="31">
        <v>0</v>
      </c>
      <c r="G59" s="16">
        <v>0</v>
      </c>
      <c r="H59" s="31">
        <v>0</v>
      </c>
      <c r="I59" s="16">
        <v>0</v>
      </c>
      <c r="J59" s="31">
        <v>0</v>
      </c>
      <c r="K59" s="16">
        <v>0</v>
      </c>
      <c r="L59" s="31">
        <v>0</v>
      </c>
      <c r="M59" s="14"/>
      <c r="N59" s="16">
        <f t="shared" si="2"/>
        <v>0</v>
      </c>
      <c r="O59" s="31">
        <f t="shared" si="1"/>
        <v>0</v>
      </c>
      <c r="P59" s="15"/>
      <c r="Q59" s="21">
        <f t="shared" si="3"/>
        <v>0</v>
      </c>
      <c r="R59" s="14"/>
    </row>
    <row r="60" spans="1:20" ht="15.6" thickTop="1" thickBot="1" x14ac:dyDescent="0.35">
      <c r="A60" s="1" t="s">
        <v>92</v>
      </c>
      <c r="C60" s="16">
        <v>0</v>
      </c>
      <c r="D60" s="31">
        <v>0</v>
      </c>
      <c r="E60" s="16">
        <v>0</v>
      </c>
      <c r="F60" s="31">
        <v>0</v>
      </c>
      <c r="G60" s="16">
        <v>0</v>
      </c>
      <c r="H60" s="31">
        <v>0</v>
      </c>
      <c r="I60" s="16">
        <v>0</v>
      </c>
      <c r="J60" s="31">
        <v>0</v>
      </c>
      <c r="K60" s="16">
        <v>0</v>
      </c>
      <c r="L60" s="31">
        <v>0</v>
      </c>
      <c r="M60" s="14"/>
      <c r="N60" s="16">
        <f t="shared" si="2"/>
        <v>0</v>
      </c>
      <c r="O60" s="31">
        <f t="shared" si="1"/>
        <v>0</v>
      </c>
      <c r="P60" s="15"/>
      <c r="Q60" s="21">
        <f t="shared" si="3"/>
        <v>0</v>
      </c>
      <c r="R60" s="14"/>
    </row>
    <row r="61" spans="1:20" ht="15.6" thickTop="1" thickBot="1" x14ac:dyDescent="0.35">
      <c r="A61" s="1" t="s">
        <v>93</v>
      </c>
      <c r="C61" s="16">
        <v>0</v>
      </c>
      <c r="D61" s="31">
        <v>0</v>
      </c>
      <c r="E61" s="16">
        <v>0</v>
      </c>
      <c r="F61" s="31">
        <v>0</v>
      </c>
      <c r="G61" s="16">
        <v>0</v>
      </c>
      <c r="H61" s="31">
        <v>0</v>
      </c>
      <c r="I61" s="16">
        <v>0</v>
      </c>
      <c r="J61" s="31">
        <v>0</v>
      </c>
      <c r="K61" s="16">
        <v>0</v>
      </c>
      <c r="L61" s="31">
        <v>0</v>
      </c>
      <c r="M61" s="14"/>
      <c r="N61" s="16">
        <f t="shared" si="2"/>
        <v>0</v>
      </c>
      <c r="O61" s="31">
        <f t="shared" si="1"/>
        <v>0</v>
      </c>
      <c r="P61" s="15"/>
      <c r="Q61" s="21">
        <f t="shared" si="3"/>
        <v>0</v>
      </c>
      <c r="R61" s="14"/>
    </row>
    <row r="62" spans="1:20" ht="15.6" thickTop="1" thickBot="1" x14ac:dyDescent="0.35">
      <c r="A62" s="6" t="s">
        <v>12</v>
      </c>
      <c r="B62" s="5"/>
      <c r="C62" s="10">
        <v>0</v>
      </c>
      <c r="D62" s="29">
        <v>0</v>
      </c>
      <c r="E62" s="10">
        <v>0</v>
      </c>
      <c r="F62" s="29">
        <v>0</v>
      </c>
      <c r="G62" s="10">
        <v>0</v>
      </c>
      <c r="H62" s="29">
        <v>0</v>
      </c>
      <c r="I62" s="10">
        <v>0</v>
      </c>
      <c r="J62" s="29">
        <v>0</v>
      </c>
      <c r="K62" s="10">
        <v>0</v>
      </c>
      <c r="L62" s="29">
        <v>0</v>
      </c>
      <c r="M62" s="11"/>
      <c r="N62" s="10">
        <f t="shared" si="2"/>
        <v>0</v>
      </c>
      <c r="O62" s="29">
        <f t="shared" si="1"/>
        <v>0</v>
      </c>
      <c r="P62" s="12"/>
      <c r="Q62" s="21">
        <f t="shared" si="3"/>
        <v>0</v>
      </c>
      <c r="R62" s="11"/>
    </row>
    <row r="63" spans="1:20" ht="15.6" thickTop="1" thickBot="1" x14ac:dyDescent="0.35">
      <c r="A63" s="25" t="s">
        <v>50</v>
      </c>
      <c r="C63" s="13">
        <v>0</v>
      </c>
      <c r="D63" s="30">
        <v>0</v>
      </c>
      <c r="E63" s="13">
        <v>0</v>
      </c>
      <c r="F63" s="30">
        <v>0</v>
      </c>
      <c r="G63" s="13">
        <v>0</v>
      </c>
      <c r="H63" s="30">
        <v>0</v>
      </c>
      <c r="I63" s="13">
        <v>0</v>
      </c>
      <c r="J63" s="30">
        <v>0</v>
      </c>
      <c r="K63" s="13">
        <v>0</v>
      </c>
      <c r="L63" s="30">
        <v>0</v>
      </c>
      <c r="M63" s="14"/>
      <c r="N63" s="13">
        <f t="shared" si="2"/>
        <v>0</v>
      </c>
      <c r="O63" s="30">
        <f t="shared" si="1"/>
        <v>0</v>
      </c>
      <c r="P63" s="15"/>
      <c r="Q63" s="21">
        <f t="shared" si="3"/>
        <v>0</v>
      </c>
      <c r="R63" s="21">
        <f>SUM(Q63:Q65)</f>
        <v>0</v>
      </c>
      <c r="T63" t="s">
        <v>475</v>
      </c>
    </row>
    <row r="64" spans="1:20" ht="15.6" thickTop="1" thickBot="1" x14ac:dyDescent="0.35">
      <c r="A64" s="25" t="s">
        <v>13</v>
      </c>
      <c r="C64" s="16">
        <v>0</v>
      </c>
      <c r="D64" s="31">
        <v>0</v>
      </c>
      <c r="E64" s="16">
        <v>0</v>
      </c>
      <c r="F64" s="31">
        <v>0</v>
      </c>
      <c r="G64" s="16">
        <v>0</v>
      </c>
      <c r="H64" s="31">
        <v>0</v>
      </c>
      <c r="I64" s="16">
        <v>0</v>
      </c>
      <c r="J64" s="31">
        <v>0</v>
      </c>
      <c r="K64" s="16">
        <v>0</v>
      </c>
      <c r="L64" s="31">
        <v>0</v>
      </c>
      <c r="M64" s="14"/>
      <c r="N64" s="16">
        <f t="shared" si="2"/>
        <v>0</v>
      </c>
      <c r="O64" s="31">
        <f t="shared" si="1"/>
        <v>0</v>
      </c>
      <c r="P64" s="15"/>
      <c r="Q64" s="21">
        <f t="shared" si="3"/>
        <v>0</v>
      </c>
      <c r="R64" s="14"/>
    </row>
    <row r="65" spans="1:20" ht="15.6" thickTop="1" thickBot="1" x14ac:dyDescent="0.35">
      <c r="A65" s="26" t="s">
        <v>14</v>
      </c>
      <c r="B65" s="5"/>
      <c r="C65" s="10">
        <v>0</v>
      </c>
      <c r="D65" s="29">
        <v>0</v>
      </c>
      <c r="E65" s="10">
        <v>0</v>
      </c>
      <c r="F65" s="29">
        <v>0</v>
      </c>
      <c r="G65" s="10">
        <v>0</v>
      </c>
      <c r="H65" s="29">
        <v>0</v>
      </c>
      <c r="I65" s="10">
        <v>0</v>
      </c>
      <c r="J65" s="29">
        <v>0</v>
      </c>
      <c r="K65" s="10">
        <v>0</v>
      </c>
      <c r="L65" s="29">
        <v>0</v>
      </c>
      <c r="M65" s="11"/>
      <c r="N65" s="10">
        <f t="shared" si="2"/>
        <v>0</v>
      </c>
      <c r="O65" s="29">
        <f t="shared" si="1"/>
        <v>0</v>
      </c>
      <c r="P65" s="12"/>
      <c r="Q65" s="21">
        <f t="shared" si="3"/>
        <v>0</v>
      </c>
    </row>
    <row r="66" spans="1:20" ht="15.6" thickTop="1" thickBot="1" x14ac:dyDescent="0.35">
      <c r="A66" s="7" t="s">
        <v>235</v>
      </c>
      <c r="B66" s="8" t="s">
        <v>500</v>
      </c>
      <c r="C66" s="17">
        <v>0</v>
      </c>
      <c r="D66" s="32">
        <v>0</v>
      </c>
      <c r="E66" s="17">
        <v>0</v>
      </c>
      <c r="F66" s="32">
        <v>0</v>
      </c>
      <c r="G66" s="17">
        <v>0</v>
      </c>
      <c r="H66" s="32">
        <v>0</v>
      </c>
      <c r="I66" s="17">
        <v>0</v>
      </c>
      <c r="J66" s="32">
        <v>0</v>
      </c>
      <c r="K66" s="17">
        <v>0</v>
      </c>
      <c r="L66" s="32">
        <v>0</v>
      </c>
      <c r="M66" s="18"/>
      <c r="N66" s="17">
        <f t="shared" si="2"/>
        <v>0</v>
      </c>
      <c r="O66" s="32">
        <f t="shared" si="1"/>
        <v>0</v>
      </c>
      <c r="P66" s="19"/>
      <c r="Q66" s="21">
        <f t="shared" si="3"/>
        <v>0</v>
      </c>
    </row>
    <row r="67" spans="1:20" ht="15.6" thickTop="1" thickBot="1" x14ac:dyDescent="0.35">
      <c r="A67" s="25" t="s">
        <v>51</v>
      </c>
      <c r="C67" s="13">
        <v>0</v>
      </c>
      <c r="D67" s="30">
        <v>0</v>
      </c>
      <c r="E67" s="13">
        <v>0</v>
      </c>
      <c r="F67" s="30">
        <v>0</v>
      </c>
      <c r="G67" s="13">
        <v>0</v>
      </c>
      <c r="H67" s="30">
        <v>0</v>
      </c>
      <c r="I67" s="13">
        <v>0</v>
      </c>
      <c r="J67" s="30">
        <v>0</v>
      </c>
      <c r="K67" s="13">
        <v>0</v>
      </c>
      <c r="L67" s="30">
        <v>0</v>
      </c>
      <c r="M67" s="14"/>
      <c r="N67" s="13">
        <f t="shared" si="2"/>
        <v>0</v>
      </c>
      <c r="O67" s="30">
        <f t="shared" si="1"/>
        <v>0</v>
      </c>
      <c r="P67" s="15"/>
      <c r="Q67" s="21">
        <f t="shared" si="3"/>
        <v>0</v>
      </c>
      <c r="R67" s="21">
        <f>SUM(Q67:Q69)</f>
        <v>0</v>
      </c>
      <c r="T67" t="s">
        <v>476</v>
      </c>
    </row>
    <row r="68" spans="1:20" ht="15.6" thickTop="1" thickBot="1" x14ac:dyDescent="0.35">
      <c r="A68" s="25" t="s">
        <v>94</v>
      </c>
      <c r="C68" s="16">
        <v>0</v>
      </c>
      <c r="D68" s="31">
        <v>0</v>
      </c>
      <c r="E68" s="16">
        <v>0</v>
      </c>
      <c r="F68" s="31">
        <v>0</v>
      </c>
      <c r="G68" s="16">
        <v>0</v>
      </c>
      <c r="H68" s="31">
        <v>0</v>
      </c>
      <c r="I68" s="16">
        <v>0</v>
      </c>
      <c r="J68" s="31">
        <v>0</v>
      </c>
      <c r="K68" s="16">
        <v>0</v>
      </c>
      <c r="L68" s="31">
        <v>0</v>
      </c>
      <c r="M68" s="14"/>
      <c r="N68" s="16">
        <f t="shared" si="2"/>
        <v>0</v>
      </c>
      <c r="O68" s="31">
        <f t="shared" si="1"/>
        <v>0</v>
      </c>
      <c r="P68" s="15"/>
      <c r="Q68" s="21">
        <f t="shared" si="3"/>
        <v>0</v>
      </c>
      <c r="R68" s="14"/>
    </row>
    <row r="69" spans="1:20" ht="15.6" thickTop="1" thickBot="1" x14ac:dyDescent="0.35">
      <c r="A69" s="26" t="s">
        <v>95</v>
      </c>
      <c r="B69" s="5"/>
      <c r="C69" s="10">
        <v>0</v>
      </c>
      <c r="D69" s="29">
        <v>0</v>
      </c>
      <c r="E69" s="10">
        <v>0</v>
      </c>
      <c r="F69" s="29">
        <v>0</v>
      </c>
      <c r="G69" s="10">
        <v>0</v>
      </c>
      <c r="H69" s="29">
        <v>0</v>
      </c>
      <c r="I69" s="10">
        <v>0</v>
      </c>
      <c r="J69" s="29">
        <v>0</v>
      </c>
      <c r="K69" s="10">
        <v>0</v>
      </c>
      <c r="L69" s="29">
        <v>0</v>
      </c>
      <c r="M69" s="11"/>
      <c r="N69" s="10">
        <f t="shared" si="2"/>
        <v>0</v>
      </c>
      <c r="O69" s="29">
        <f t="shared" si="1"/>
        <v>0</v>
      </c>
      <c r="P69" s="12"/>
      <c r="Q69" s="21">
        <f t="shared" si="3"/>
        <v>0</v>
      </c>
    </row>
    <row r="70" spans="1:20" ht="15.6" thickTop="1" thickBot="1" x14ac:dyDescent="0.35">
      <c r="A70" s="7" t="s">
        <v>216</v>
      </c>
      <c r="B70" s="8" t="s">
        <v>500</v>
      </c>
      <c r="C70" s="17">
        <v>0</v>
      </c>
      <c r="D70" s="32">
        <v>0</v>
      </c>
      <c r="E70" s="17">
        <v>0</v>
      </c>
      <c r="F70" s="32">
        <v>0</v>
      </c>
      <c r="G70" s="17">
        <v>0</v>
      </c>
      <c r="H70" s="32">
        <v>0</v>
      </c>
      <c r="I70" s="17">
        <v>0</v>
      </c>
      <c r="J70" s="32">
        <v>0</v>
      </c>
      <c r="K70" s="17">
        <v>0</v>
      </c>
      <c r="L70" s="32">
        <v>0</v>
      </c>
      <c r="M70" s="18"/>
      <c r="N70" s="17">
        <f t="shared" si="2"/>
        <v>0</v>
      </c>
      <c r="O70" s="32">
        <f t="shared" si="1"/>
        <v>0</v>
      </c>
      <c r="P70" s="19"/>
      <c r="Q70" s="21">
        <f t="shared" si="3"/>
        <v>0</v>
      </c>
    </row>
    <row r="71" spans="1:20" ht="15.6" thickTop="1" thickBot="1" x14ac:dyDescent="0.35">
      <c r="A71" s="1" t="s">
        <v>221</v>
      </c>
      <c r="C71" s="13">
        <v>0</v>
      </c>
      <c r="D71" s="30">
        <v>0</v>
      </c>
      <c r="E71" s="13">
        <v>0</v>
      </c>
      <c r="F71" s="30">
        <v>0</v>
      </c>
      <c r="G71" s="13">
        <v>0</v>
      </c>
      <c r="H71" s="30">
        <v>0</v>
      </c>
      <c r="I71" s="13">
        <v>0</v>
      </c>
      <c r="J71" s="30">
        <v>0</v>
      </c>
      <c r="K71" s="13">
        <v>0</v>
      </c>
      <c r="L71" s="30">
        <v>0</v>
      </c>
      <c r="M71" s="14"/>
      <c r="N71" s="13">
        <f t="shared" si="2"/>
        <v>0</v>
      </c>
      <c r="O71" s="30">
        <f t="shared" si="1"/>
        <v>0</v>
      </c>
      <c r="P71" s="15"/>
      <c r="Q71" s="21">
        <f t="shared" si="3"/>
        <v>0</v>
      </c>
      <c r="R71" s="21">
        <f>SUM(Q71:Q76)</f>
        <v>0</v>
      </c>
      <c r="T71" t="s">
        <v>477</v>
      </c>
    </row>
    <row r="72" spans="1:20" ht="15.6" thickTop="1" thickBot="1" x14ac:dyDescent="0.35">
      <c r="A72" s="1" t="s">
        <v>465</v>
      </c>
      <c r="C72" s="13">
        <v>0</v>
      </c>
      <c r="D72" s="30">
        <v>0</v>
      </c>
      <c r="E72" s="13">
        <v>0</v>
      </c>
      <c r="F72" s="30">
        <v>0</v>
      </c>
      <c r="G72" s="13">
        <v>0</v>
      </c>
      <c r="H72" s="30">
        <v>0</v>
      </c>
      <c r="I72" s="13">
        <v>0</v>
      </c>
      <c r="J72" s="30">
        <v>0</v>
      </c>
      <c r="K72" s="13">
        <v>0</v>
      </c>
      <c r="L72" s="30">
        <v>0</v>
      </c>
      <c r="M72" s="14"/>
      <c r="N72" s="13">
        <f t="shared" si="2"/>
        <v>0</v>
      </c>
      <c r="O72" s="30">
        <f t="shared" si="1"/>
        <v>0</v>
      </c>
      <c r="P72" s="15"/>
      <c r="Q72" s="21">
        <f t="shared" si="3"/>
        <v>0</v>
      </c>
      <c r="R72" s="22"/>
    </row>
    <row r="73" spans="1:20" ht="15.6" thickTop="1" thickBot="1" x14ac:dyDescent="0.35">
      <c r="A73" s="1" t="s">
        <v>222</v>
      </c>
      <c r="C73" s="16">
        <v>0</v>
      </c>
      <c r="D73" s="31">
        <v>0</v>
      </c>
      <c r="E73" s="16">
        <v>0</v>
      </c>
      <c r="F73" s="31">
        <v>0</v>
      </c>
      <c r="G73" s="16">
        <v>0</v>
      </c>
      <c r="H73" s="31">
        <v>0</v>
      </c>
      <c r="I73" s="16">
        <v>0</v>
      </c>
      <c r="J73" s="31">
        <v>0</v>
      </c>
      <c r="K73" s="16">
        <v>0</v>
      </c>
      <c r="L73" s="31">
        <v>0</v>
      </c>
      <c r="M73" s="14"/>
      <c r="N73" s="16">
        <f t="shared" si="2"/>
        <v>0</v>
      </c>
      <c r="O73" s="31">
        <f t="shared" si="1"/>
        <v>0</v>
      </c>
      <c r="P73" s="15"/>
      <c r="Q73" s="21">
        <f t="shared" si="3"/>
        <v>0</v>
      </c>
      <c r="R73" s="14"/>
    </row>
    <row r="74" spans="1:20" ht="15.6" thickTop="1" thickBot="1" x14ac:dyDescent="0.35">
      <c r="A74" s="1" t="s">
        <v>223</v>
      </c>
      <c r="C74" s="16">
        <v>0</v>
      </c>
      <c r="D74" s="31">
        <v>0</v>
      </c>
      <c r="E74" s="16">
        <v>0</v>
      </c>
      <c r="F74" s="31">
        <v>0</v>
      </c>
      <c r="G74" s="16">
        <v>0</v>
      </c>
      <c r="H74" s="31">
        <v>0</v>
      </c>
      <c r="I74" s="16">
        <v>0</v>
      </c>
      <c r="J74" s="31">
        <v>0</v>
      </c>
      <c r="K74" s="16">
        <v>0</v>
      </c>
      <c r="L74" s="31">
        <v>0</v>
      </c>
      <c r="M74" s="14"/>
      <c r="N74" s="16">
        <f t="shared" si="2"/>
        <v>0</v>
      </c>
      <c r="O74" s="31">
        <f t="shared" si="2"/>
        <v>0</v>
      </c>
      <c r="P74" s="15"/>
      <c r="Q74" s="21">
        <f t="shared" si="3"/>
        <v>0</v>
      </c>
      <c r="R74" s="14"/>
    </row>
    <row r="75" spans="1:20" ht="15.6" thickTop="1" thickBot="1" x14ac:dyDescent="0.35">
      <c r="A75" s="1" t="s">
        <v>224</v>
      </c>
      <c r="C75" s="16">
        <v>0</v>
      </c>
      <c r="D75" s="31">
        <v>0</v>
      </c>
      <c r="E75" s="16">
        <v>0</v>
      </c>
      <c r="F75" s="31">
        <v>0</v>
      </c>
      <c r="G75" s="16">
        <v>0</v>
      </c>
      <c r="H75" s="31">
        <v>0</v>
      </c>
      <c r="I75" s="16">
        <v>0</v>
      </c>
      <c r="J75" s="31">
        <v>0</v>
      </c>
      <c r="K75" s="16">
        <v>0</v>
      </c>
      <c r="L75" s="31">
        <v>0</v>
      </c>
      <c r="M75" s="14"/>
      <c r="N75" s="16">
        <f t="shared" ref="N75:O138" si="4">SUM(C75,E75,G75,I75,K75)</f>
        <v>0</v>
      </c>
      <c r="O75" s="31">
        <f t="shared" si="4"/>
        <v>0</v>
      </c>
      <c r="P75" s="15"/>
      <c r="Q75" s="21">
        <f t="shared" ref="Q75:Q138" si="5">SUM(N75,O75)</f>
        <v>0</v>
      </c>
      <c r="R75" s="14"/>
    </row>
    <row r="76" spans="1:20" ht="15.6" thickTop="1" thickBot="1" x14ac:dyDescent="0.35">
      <c r="A76" s="6" t="s">
        <v>225</v>
      </c>
      <c r="B76" s="5"/>
      <c r="C76" s="10">
        <v>0</v>
      </c>
      <c r="D76" s="29">
        <v>0</v>
      </c>
      <c r="E76" s="10">
        <v>0</v>
      </c>
      <c r="F76" s="29">
        <v>0</v>
      </c>
      <c r="G76" s="10">
        <v>0</v>
      </c>
      <c r="H76" s="29">
        <v>0</v>
      </c>
      <c r="I76" s="10">
        <v>0</v>
      </c>
      <c r="J76" s="29">
        <v>0</v>
      </c>
      <c r="K76" s="10">
        <v>0</v>
      </c>
      <c r="L76" s="29">
        <v>0</v>
      </c>
      <c r="M76" s="11"/>
      <c r="N76" s="10">
        <f t="shared" si="4"/>
        <v>0</v>
      </c>
      <c r="O76" s="29">
        <f t="shared" si="4"/>
        <v>0</v>
      </c>
      <c r="P76" s="12"/>
      <c r="Q76" s="21">
        <f t="shared" si="5"/>
        <v>0</v>
      </c>
    </row>
    <row r="77" spans="1:20" ht="15.6" thickTop="1" thickBot="1" x14ac:dyDescent="0.35">
      <c r="A77" s="7" t="s">
        <v>240</v>
      </c>
      <c r="B77" s="8" t="s">
        <v>500</v>
      </c>
      <c r="C77" s="17">
        <v>0</v>
      </c>
      <c r="D77" s="32">
        <v>0</v>
      </c>
      <c r="E77" s="17">
        <v>0</v>
      </c>
      <c r="F77" s="32">
        <v>0</v>
      </c>
      <c r="G77" s="17">
        <v>0</v>
      </c>
      <c r="H77" s="32">
        <v>0</v>
      </c>
      <c r="I77" s="17">
        <v>0</v>
      </c>
      <c r="J77" s="32">
        <v>0</v>
      </c>
      <c r="K77" s="17">
        <v>0</v>
      </c>
      <c r="L77" s="32">
        <v>0</v>
      </c>
      <c r="M77" s="18"/>
      <c r="N77" s="17">
        <f t="shared" si="4"/>
        <v>0</v>
      </c>
      <c r="O77" s="32">
        <f t="shared" si="4"/>
        <v>0</v>
      </c>
      <c r="P77" s="19"/>
      <c r="Q77" s="21">
        <f t="shared" si="5"/>
        <v>0</v>
      </c>
    </row>
    <row r="78" spans="1:20" ht="15.6" thickTop="1" thickBot="1" x14ac:dyDescent="0.35">
      <c r="A78" s="25" t="s">
        <v>96</v>
      </c>
      <c r="C78" s="13">
        <v>0</v>
      </c>
      <c r="D78" s="30">
        <v>0</v>
      </c>
      <c r="E78" s="13">
        <v>0</v>
      </c>
      <c r="F78" s="30">
        <v>0</v>
      </c>
      <c r="G78" s="13">
        <v>0</v>
      </c>
      <c r="H78" s="30">
        <v>0</v>
      </c>
      <c r="I78" s="13">
        <v>0</v>
      </c>
      <c r="J78" s="30">
        <v>0</v>
      </c>
      <c r="K78" s="13">
        <v>0</v>
      </c>
      <c r="L78" s="30">
        <v>0</v>
      </c>
      <c r="M78" s="14"/>
      <c r="N78" s="13">
        <f t="shared" si="4"/>
        <v>0</v>
      </c>
      <c r="O78" s="30">
        <f t="shared" si="4"/>
        <v>0</v>
      </c>
      <c r="P78" s="15"/>
      <c r="Q78" s="21">
        <f t="shared" si="5"/>
        <v>0</v>
      </c>
      <c r="R78" s="21">
        <f>SUM(Q78:Q83)</f>
        <v>0</v>
      </c>
      <c r="T78" t="s">
        <v>478</v>
      </c>
    </row>
    <row r="79" spans="1:20" ht="15.6" thickTop="1" thickBot="1" x14ac:dyDescent="0.35">
      <c r="A79" s="25" t="s">
        <v>15</v>
      </c>
      <c r="C79" s="16">
        <v>0</v>
      </c>
      <c r="D79" s="31">
        <v>0</v>
      </c>
      <c r="E79" s="16">
        <v>0</v>
      </c>
      <c r="F79" s="31">
        <v>0</v>
      </c>
      <c r="G79" s="16">
        <v>0</v>
      </c>
      <c r="H79" s="31">
        <v>0</v>
      </c>
      <c r="I79" s="16">
        <v>0</v>
      </c>
      <c r="J79" s="31">
        <v>0</v>
      </c>
      <c r="K79" s="16">
        <v>0</v>
      </c>
      <c r="L79" s="31">
        <v>0</v>
      </c>
      <c r="M79" s="14"/>
      <c r="N79" s="16">
        <f t="shared" si="4"/>
        <v>0</v>
      </c>
      <c r="O79" s="31">
        <f t="shared" si="4"/>
        <v>0</v>
      </c>
      <c r="P79" s="15"/>
      <c r="Q79" s="21">
        <f t="shared" si="5"/>
        <v>0</v>
      </c>
      <c r="R79" s="14"/>
    </row>
    <row r="80" spans="1:20" ht="15.6" thickTop="1" thickBot="1" x14ac:dyDescent="0.35">
      <c r="A80" s="25" t="s">
        <v>97</v>
      </c>
      <c r="C80" s="16">
        <v>0</v>
      </c>
      <c r="D80" s="31">
        <v>0</v>
      </c>
      <c r="E80" s="16">
        <v>0</v>
      </c>
      <c r="F80" s="31">
        <v>0</v>
      </c>
      <c r="G80" s="16">
        <v>0</v>
      </c>
      <c r="H80" s="31">
        <v>0</v>
      </c>
      <c r="I80" s="16">
        <v>0</v>
      </c>
      <c r="J80" s="31">
        <v>0</v>
      </c>
      <c r="K80" s="16">
        <v>0</v>
      </c>
      <c r="L80" s="31">
        <v>0</v>
      </c>
      <c r="M80" s="14"/>
      <c r="N80" s="16">
        <f t="shared" si="4"/>
        <v>0</v>
      </c>
      <c r="O80" s="31">
        <f t="shared" si="4"/>
        <v>0</v>
      </c>
      <c r="P80" s="15"/>
      <c r="Q80" s="21">
        <f t="shared" si="5"/>
        <v>0</v>
      </c>
      <c r="R80" s="14"/>
    </row>
    <row r="81" spans="1:20" ht="15.6" thickTop="1" thickBot="1" x14ac:dyDescent="0.35">
      <c r="A81" s="25" t="s">
        <v>16</v>
      </c>
      <c r="C81" s="16">
        <v>0</v>
      </c>
      <c r="D81" s="31">
        <v>0</v>
      </c>
      <c r="E81" s="16">
        <v>0</v>
      </c>
      <c r="F81" s="31">
        <v>0</v>
      </c>
      <c r="G81" s="16">
        <v>0</v>
      </c>
      <c r="H81" s="31">
        <v>0</v>
      </c>
      <c r="I81" s="16">
        <v>0</v>
      </c>
      <c r="J81" s="31">
        <v>0</v>
      </c>
      <c r="K81" s="16">
        <v>0</v>
      </c>
      <c r="L81" s="31">
        <v>0</v>
      </c>
      <c r="M81" s="14"/>
      <c r="N81" s="16">
        <f t="shared" si="4"/>
        <v>0</v>
      </c>
      <c r="O81" s="31">
        <f t="shared" si="4"/>
        <v>0</v>
      </c>
      <c r="P81" s="15"/>
      <c r="Q81" s="21">
        <f t="shared" si="5"/>
        <v>0</v>
      </c>
      <c r="R81" s="14"/>
    </row>
    <row r="82" spans="1:20" ht="15.6" thickTop="1" thickBot="1" x14ac:dyDescent="0.35">
      <c r="A82" s="25" t="s">
        <v>98</v>
      </c>
      <c r="C82" s="16">
        <v>0</v>
      </c>
      <c r="D82" s="31">
        <v>0</v>
      </c>
      <c r="E82" s="16">
        <v>0</v>
      </c>
      <c r="F82" s="31">
        <v>0</v>
      </c>
      <c r="G82" s="16">
        <v>0</v>
      </c>
      <c r="H82" s="31">
        <v>0</v>
      </c>
      <c r="I82" s="16">
        <v>0</v>
      </c>
      <c r="J82" s="31">
        <v>0</v>
      </c>
      <c r="K82" s="16">
        <v>0</v>
      </c>
      <c r="L82" s="31">
        <v>0</v>
      </c>
      <c r="M82" s="14"/>
      <c r="N82" s="16">
        <f t="shared" si="4"/>
        <v>0</v>
      </c>
      <c r="O82" s="31">
        <f t="shared" si="4"/>
        <v>0</v>
      </c>
      <c r="P82" s="15"/>
      <c r="Q82" s="21">
        <f t="shared" si="5"/>
        <v>0</v>
      </c>
      <c r="R82" s="14"/>
    </row>
    <row r="83" spans="1:20" ht="15.6" thickTop="1" thickBot="1" x14ac:dyDescent="0.35">
      <c r="A83" s="26" t="s">
        <v>99</v>
      </c>
      <c r="B83" s="5"/>
      <c r="C83" s="10">
        <v>0</v>
      </c>
      <c r="D83" s="29">
        <v>0</v>
      </c>
      <c r="E83" s="10">
        <v>0</v>
      </c>
      <c r="F83" s="29">
        <v>0</v>
      </c>
      <c r="G83" s="10">
        <v>0</v>
      </c>
      <c r="H83" s="29">
        <v>0</v>
      </c>
      <c r="I83" s="10">
        <v>0</v>
      </c>
      <c r="J83" s="29">
        <v>0</v>
      </c>
      <c r="K83" s="10">
        <v>0</v>
      </c>
      <c r="L83" s="29">
        <v>0</v>
      </c>
      <c r="M83" s="11"/>
      <c r="N83" s="10">
        <f t="shared" si="4"/>
        <v>0</v>
      </c>
      <c r="O83" s="29">
        <f t="shared" si="4"/>
        <v>0</v>
      </c>
      <c r="P83" s="12"/>
      <c r="Q83" s="21">
        <f t="shared" si="5"/>
        <v>0</v>
      </c>
      <c r="R83" s="11"/>
    </row>
    <row r="84" spans="1:20" ht="15.6" thickTop="1" thickBot="1" x14ac:dyDescent="0.35">
      <c r="A84" s="1" t="s">
        <v>100</v>
      </c>
      <c r="C84" s="13">
        <v>0</v>
      </c>
      <c r="D84" s="30">
        <v>0</v>
      </c>
      <c r="E84" s="13">
        <v>0</v>
      </c>
      <c r="F84" s="30">
        <v>0</v>
      </c>
      <c r="G84" s="13">
        <v>0</v>
      </c>
      <c r="H84" s="30">
        <v>0</v>
      </c>
      <c r="I84" s="13">
        <v>0</v>
      </c>
      <c r="J84" s="30">
        <v>0</v>
      </c>
      <c r="K84" s="13">
        <v>0</v>
      </c>
      <c r="L84" s="30">
        <v>0</v>
      </c>
      <c r="M84" s="14"/>
      <c r="N84" s="13">
        <f t="shared" si="4"/>
        <v>0</v>
      </c>
      <c r="O84" s="30">
        <f t="shared" si="4"/>
        <v>0</v>
      </c>
      <c r="P84" s="15"/>
      <c r="Q84" s="21">
        <f t="shared" si="5"/>
        <v>0</v>
      </c>
      <c r="R84" s="21">
        <f>SUM(Q84:Q87)</f>
        <v>0</v>
      </c>
      <c r="T84" t="s">
        <v>472</v>
      </c>
    </row>
    <row r="85" spans="1:20" ht="15.6" thickTop="1" thickBot="1" x14ac:dyDescent="0.35">
      <c r="A85" s="1" t="s">
        <v>101</v>
      </c>
      <c r="C85" s="16">
        <v>0</v>
      </c>
      <c r="D85" s="31">
        <v>0</v>
      </c>
      <c r="E85" s="16">
        <v>0</v>
      </c>
      <c r="F85" s="31">
        <v>0</v>
      </c>
      <c r="G85" s="16">
        <v>0</v>
      </c>
      <c r="H85" s="31">
        <v>0</v>
      </c>
      <c r="I85" s="16">
        <v>0</v>
      </c>
      <c r="J85" s="31">
        <v>0</v>
      </c>
      <c r="K85" s="16">
        <v>0</v>
      </c>
      <c r="L85" s="31">
        <v>0</v>
      </c>
      <c r="M85" s="14"/>
      <c r="N85" s="16">
        <f t="shared" si="4"/>
        <v>0</v>
      </c>
      <c r="O85" s="31">
        <f t="shared" si="4"/>
        <v>0</v>
      </c>
      <c r="P85" s="15"/>
      <c r="Q85" s="21">
        <f t="shared" si="5"/>
        <v>0</v>
      </c>
      <c r="R85" s="14"/>
    </row>
    <row r="86" spans="1:20" ht="15.6" thickTop="1" thickBot="1" x14ac:dyDescent="0.35">
      <c r="A86" s="1" t="s">
        <v>102</v>
      </c>
      <c r="C86" s="16">
        <v>0</v>
      </c>
      <c r="D86" s="31">
        <v>0</v>
      </c>
      <c r="E86" s="16">
        <v>0</v>
      </c>
      <c r="F86" s="31">
        <v>0</v>
      </c>
      <c r="G86" s="16">
        <v>0</v>
      </c>
      <c r="H86" s="31">
        <v>0</v>
      </c>
      <c r="I86" s="16">
        <v>0</v>
      </c>
      <c r="J86" s="31">
        <v>0</v>
      </c>
      <c r="K86" s="16">
        <v>0</v>
      </c>
      <c r="L86" s="31">
        <v>0</v>
      </c>
      <c r="M86" s="14"/>
      <c r="N86" s="16">
        <f t="shared" si="4"/>
        <v>0</v>
      </c>
      <c r="O86" s="31">
        <f t="shared" si="4"/>
        <v>0</v>
      </c>
      <c r="P86" s="15"/>
      <c r="Q86" s="21">
        <f t="shared" si="5"/>
        <v>0</v>
      </c>
      <c r="R86" s="14"/>
    </row>
    <row r="87" spans="1:20" ht="15.6" thickTop="1" thickBot="1" x14ac:dyDescent="0.35">
      <c r="A87" s="6" t="s">
        <v>17</v>
      </c>
      <c r="B87" s="5"/>
      <c r="C87" s="10">
        <v>0</v>
      </c>
      <c r="D87" s="29">
        <v>0</v>
      </c>
      <c r="E87" s="10">
        <v>0</v>
      </c>
      <c r="F87" s="29">
        <v>0</v>
      </c>
      <c r="G87" s="10">
        <v>0</v>
      </c>
      <c r="H87" s="29">
        <v>0</v>
      </c>
      <c r="I87" s="10">
        <v>0</v>
      </c>
      <c r="J87" s="29">
        <v>0</v>
      </c>
      <c r="K87" s="10">
        <v>0</v>
      </c>
      <c r="L87" s="29">
        <v>0</v>
      </c>
      <c r="M87" s="11"/>
      <c r="N87" s="10">
        <f t="shared" si="4"/>
        <v>0</v>
      </c>
      <c r="O87" s="29">
        <f t="shared" si="4"/>
        <v>0</v>
      </c>
      <c r="P87" s="12"/>
      <c r="Q87" s="21">
        <f t="shared" si="5"/>
        <v>0</v>
      </c>
      <c r="R87" s="11"/>
    </row>
    <row r="88" spans="1:20" ht="15.6" thickTop="1" thickBot="1" x14ac:dyDescent="0.35">
      <c r="A88" s="25" t="s">
        <v>103</v>
      </c>
      <c r="C88" s="13">
        <v>0</v>
      </c>
      <c r="D88" s="30">
        <v>0</v>
      </c>
      <c r="E88" s="13">
        <v>0</v>
      </c>
      <c r="F88" s="30">
        <v>0</v>
      </c>
      <c r="G88" s="13">
        <v>0</v>
      </c>
      <c r="H88" s="30">
        <v>0</v>
      </c>
      <c r="I88" s="13">
        <v>0</v>
      </c>
      <c r="J88" s="30">
        <v>0</v>
      </c>
      <c r="K88" s="13">
        <v>0</v>
      </c>
      <c r="L88" s="30">
        <v>0</v>
      </c>
      <c r="M88" s="14"/>
      <c r="N88" s="13">
        <f t="shared" si="4"/>
        <v>0</v>
      </c>
      <c r="O88" s="30">
        <f t="shared" si="4"/>
        <v>0</v>
      </c>
      <c r="P88" s="15"/>
      <c r="Q88" s="21">
        <f t="shared" si="5"/>
        <v>0</v>
      </c>
      <c r="R88" s="21">
        <f>SUM(Q88:Q90)</f>
        <v>0</v>
      </c>
      <c r="T88" t="s">
        <v>479</v>
      </c>
    </row>
    <row r="89" spans="1:20" ht="15.6" thickTop="1" thickBot="1" x14ac:dyDescent="0.35">
      <c r="A89" s="25" t="s">
        <v>18</v>
      </c>
      <c r="C89" s="16">
        <v>0</v>
      </c>
      <c r="D89" s="31">
        <v>0</v>
      </c>
      <c r="E89" s="16">
        <v>0</v>
      </c>
      <c r="F89" s="31">
        <v>0</v>
      </c>
      <c r="G89" s="16">
        <v>0</v>
      </c>
      <c r="H89" s="31">
        <v>0</v>
      </c>
      <c r="I89" s="16">
        <v>0</v>
      </c>
      <c r="J89" s="31">
        <v>0</v>
      </c>
      <c r="K89" s="16">
        <v>0</v>
      </c>
      <c r="L89" s="31">
        <v>0</v>
      </c>
      <c r="M89" s="14"/>
      <c r="N89" s="16">
        <f t="shared" si="4"/>
        <v>0</v>
      </c>
      <c r="O89" s="31">
        <f t="shared" si="4"/>
        <v>0</v>
      </c>
      <c r="P89" s="15"/>
      <c r="Q89" s="21">
        <f t="shared" si="5"/>
        <v>0</v>
      </c>
      <c r="R89" s="14"/>
    </row>
    <row r="90" spans="1:20" ht="15.6" thickTop="1" thickBot="1" x14ac:dyDescent="0.35">
      <c r="A90" s="26" t="s">
        <v>104</v>
      </c>
      <c r="B90" s="5"/>
      <c r="C90" s="10">
        <v>0</v>
      </c>
      <c r="D90" s="29">
        <v>0</v>
      </c>
      <c r="E90" s="10">
        <v>0</v>
      </c>
      <c r="F90" s="29">
        <v>0</v>
      </c>
      <c r="G90" s="10">
        <v>0</v>
      </c>
      <c r="H90" s="29">
        <v>0</v>
      </c>
      <c r="I90" s="10">
        <v>0</v>
      </c>
      <c r="J90" s="29">
        <v>0</v>
      </c>
      <c r="K90" s="10">
        <v>0</v>
      </c>
      <c r="L90" s="29">
        <v>0</v>
      </c>
      <c r="M90" s="11"/>
      <c r="N90" s="10">
        <f t="shared" si="4"/>
        <v>0</v>
      </c>
      <c r="O90" s="29">
        <f t="shared" si="4"/>
        <v>0</v>
      </c>
      <c r="P90" s="12"/>
      <c r="Q90" s="21">
        <f t="shared" si="5"/>
        <v>0</v>
      </c>
    </row>
    <row r="91" spans="1:20" ht="15.6" thickTop="1" thickBot="1" x14ac:dyDescent="0.35">
      <c r="A91" s="7" t="s">
        <v>227</v>
      </c>
      <c r="B91" s="8" t="s">
        <v>500</v>
      </c>
      <c r="C91" s="17">
        <v>0</v>
      </c>
      <c r="D91" s="32">
        <v>0</v>
      </c>
      <c r="E91" s="17">
        <v>0</v>
      </c>
      <c r="F91" s="32">
        <v>0</v>
      </c>
      <c r="G91" s="17">
        <v>0</v>
      </c>
      <c r="H91" s="32">
        <v>0</v>
      </c>
      <c r="I91" s="17">
        <v>0</v>
      </c>
      <c r="J91" s="32">
        <v>0</v>
      </c>
      <c r="K91" s="17">
        <v>0</v>
      </c>
      <c r="L91" s="32">
        <v>0</v>
      </c>
      <c r="M91" s="18"/>
      <c r="N91" s="17">
        <f t="shared" si="4"/>
        <v>0</v>
      </c>
      <c r="O91" s="32">
        <f t="shared" si="4"/>
        <v>0</v>
      </c>
      <c r="P91" s="19"/>
      <c r="Q91" s="21">
        <f t="shared" si="5"/>
        <v>0</v>
      </c>
    </row>
    <row r="92" spans="1:20" ht="15.6" thickTop="1" thickBot="1" x14ac:dyDescent="0.35">
      <c r="A92" s="1" t="s">
        <v>105</v>
      </c>
      <c r="C92" s="13">
        <v>0</v>
      </c>
      <c r="D92" s="30">
        <v>0</v>
      </c>
      <c r="E92" s="13">
        <v>0</v>
      </c>
      <c r="F92" s="30">
        <v>0</v>
      </c>
      <c r="G92" s="13">
        <v>0</v>
      </c>
      <c r="H92" s="30">
        <v>0</v>
      </c>
      <c r="I92" s="13">
        <v>0</v>
      </c>
      <c r="J92" s="30">
        <v>0</v>
      </c>
      <c r="K92" s="13">
        <v>0</v>
      </c>
      <c r="L92" s="30">
        <v>0</v>
      </c>
      <c r="M92" s="14"/>
      <c r="N92" s="13">
        <f t="shared" si="4"/>
        <v>0</v>
      </c>
      <c r="O92" s="30">
        <f t="shared" si="4"/>
        <v>0</v>
      </c>
      <c r="P92" s="15"/>
      <c r="Q92" s="21">
        <f t="shared" si="5"/>
        <v>0</v>
      </c>
      <c r="R92" s="21">
        <f>SUM(Q92:Q94)</f>
        <v>0</v>
      </c>
      <c r="T92" t="s">
        <v>480</v>
      </c>
    </row>
    <row r="93" spans="1:20" ht="15.6" thickTop="1" thickBot="1" x14ac:dyDescent="0.35">
      <c r="A93" s="1" t="s">
        <v>106</v>
      </c>
      <c r="C93" s="16">
        <v>0</v>
      </c>
      <c r="D93" s="31">
        <v>0</v>
      </c>
      <c r="E93" s="16">
        <v>0</v>
      </c>
      <c r="F93" s="31">
        <v>0</v>
      </c>
      <c r="G93" s="16">
        <v>0</v>
      </c>
      <c r="H93" s="31">
        <v>0</v>
      </c>
      <c r="I93" s="16">
        <v>0</v>
      </c>
      <c r="J93" s="31">
        <v>0</v>
      </c>
      <c r="K93" s="16">
        <v>0</v>
      </c>
      <c r="L93" s="31">
        <v>0</v>
      </c>
      <c r="M93" s="14"/>
      <c r="N93" s="16">
        <f t="shared" si="4"/>
        <v>0</v>
      </c>
      <c r="O93" s="31">
        <f t="shared" si="4"/>
        <v>0</v>
      </c>
      <c r="P93" s="15"/>
      <c r="Q93" s="21">
        <f t="shared" si="5"/>
        <v>0</v>
      </c>
      <c r="R93" s="14"/>
    </row>
    <row r="94" spans="1:20" ht="15.6" thickTop="1" thickBot="1" x14ac:dyDescent="0.35">
      <c r="A94" s="6" t="s">
        <v>19</v>
      </c>
      <c r="B94" s="5"/>
      <c r="C94" s="10">
        <v>0</v>
      </c>
      <c r="D94" s="29">
        <v>0</v>
      </c>
      <c r="E94" s="10">
        <v>0</v>
      </c>
      <c r="F94" s="29">
        <v>0</v>
      </c>
      <c r="G94" s="10">
        <v>0</v>
      </c>
      <c r="H94" s="29">
        <v>0</v>
      </c>
      <c r="I94" s="10">
        <v>0</v>
      </c>
      <c r="J94" s="29">
        <v>0</v>
      </c>
      <c r="K94" s="10">
        <v>0</v>
      </c>
      <c r="L94" s="29">
        <v>0</v>
      </c>
      <c r="M94" s="11"/>
      <c r="N94" s="10">
        <f t="shared" si="4"/>
        <v>0</v>
      </c>
      <c r="O94" s="29">
        <f t="shared" si="4"/>
        <v>0</v>
      </c>
      <c r="P94" s="12"/>
      <c r="Q94" s="21">
        <f t="shared" si="5"/>
        <v>0</v>
      </c>
    </row>
    <row r="95" spans="1:20" ht="15.6" thickTop="1" thickBot="1" x14ac:dyDescent="0.35">
      <c r="A95" s="7" t="s">
        <v>213</v>
      </c>
      <c r="B95" s="8" t="s">
        <v>500</v>
      </c>
      <c r="C95" s="17">
        <v>0</v>
      </c>
      <c r="D95" s="32">
        <v>0</v>
      </c>
      <c r="E95" s="17">
        <v>0</v>
      </c>
      <c r="F95" s="32">
        <v>0</v>
      </c>
      <c r="G95" s="17">
        <v>0</v>
      </c>
      <c r="H95" s="32">
        <v>0</v>
      </c>
      <c r="I95" s="17">
        <v>0</v>
      </c>
      <c r="J95" s="32">
        <v>0</v>
      </c>
      <c r="K95" s="17">
        <v>0</v>
      </c>
      <c r="L95" s="32">
        <v>0</v>
      </c>
      <c r="M95" s="18"/>
      <c r="N95" s="17">
        <f t="shared" si="4"/>
        <v>0</v>
      </c>
      <c r="O95" s="32">
        <f t="shared" si="4"/>
        <v>0</v>
      </c>
      <c r="P95" s="19"/>
      <c r="Q95" s="21">
        <f t="shared" si="5"/>
        <v>0</v>
      </c>
    </row>
    <row r="96" spans="1:20" ht="15.6" thickTop="1" thickBot="1" x14ac:dyDescent="0.35">
      <c r="A96" s="25" t="s">
        <v>107</v>
      </c>
      <c r="C96" s="13">
        <v>0</v>
      </c>
      <c r="D96" s="30">
        <v>0</v>
      </c>
      <c r="E96" s="13">
        <v>0</v>
      </c>
      <c r="F96" s="30">
        <v>0</v>
      </c>
      <c r="G96" s="13">
        <v>0</v>
      </c>
      <c r="H96" s="30">
        <v>0</v>
      </c>
      <c r="I96" s="13">
        <v>0</v>
      </c>
      <c r="J96" s="30">
        <v>0</v>
      </c>
      <c r="K96" s="13">
        <v>0</v>
      </c>
      <c r="L96" s="30">
        <v>0</v>
      </c>
      <c r="M96" s="14"/>
      <c r="N96" s="13">
        <f t="shared" si="4"/>
        <v>0</v>
      </c>
      <c r="O96" s="30">
        <f t="shared" si="4"/>
        <v>0</v>
      </c>
      <c r="P96" s="15"/>
      <c r="Q96" s="21">
        <f t="shared" si="5"/>
        <v>0</v>
      </c>
      <c r="R96" s="21">
        <f>SUM(Q96:Q101)</f>
        <v>0</v>
      </c>
      <c r="T96" t="s">
        <v>481</v>
      </c>
    </row>
    <row r="97" spans="1:20" ht="15.6" thickTop="1" thickBot="1" x14ac:dyDescent="0.35">
      <c r="A97" s="25" t="s">
        <v>52</v>
      </c>
      <c r="C97" s="16">
        <v>0</v>
      </c>
      <c r="D97" s="31">
        <v>0</v>
      </c>
      <c r="E97" s="16">
        <v>0</v>
      </c>
      <c r="F97" s="31">
        <v>0</v>
      </c>
      <c r="G97" s="16">
        <v>0</v>
      </c>
      <c r="H97" s="31">
        <v>0</v>
      </c>
      <c r="I97" s="16">
        <v>0</v>
      </c>
      <c r="J97" s="31">
        <v>0</v>
      </c>
      <c r="K97" s="16">
        <v>0</v>
      </c>
      <c r="L97" s="31">
        <v>0</v>
      </c>
      <c r="M97" s="14"/>
      <c r="N97" s="16">
        <f t="shared" si="4"/>
        <v>0</v>
      </c>
      <c r="O97" s="31">
        <f t="shared" si="4"/>
        <v>0</v>
      </c>
      <c r="P97" s="15"/>
      <c r="Q97" s="21">
        <f t="shared" si="5"/>
        <v>0</v>
      </c>
      <c r="R97" s="14"/>
    </row>
    <row r="98" spans="1:20" ht="15.6" thickTop="1" thickBot="1" x14ac:dyDescent="0.35">
      <c r="A98" s="25" t="s">
        <v>53</v>
      </c>
      <c r="C98" s="16">
        <v>0</v>
      </c>
      <c r="D98" s="31">
        <v>0</v>
      </c>
      <c r="E98" s="16">
        <v>0</v>
      </c>
      <c r="F98" s="31">
        <v>0</v>
      </c>
      <c r="G98" s="16">
        <v>0</v>
      </c>
      <c r="H98" s="31">
        <v>0</v>
      </c>
      <c r="I98" s="16">
        <v>0</v>
      </c>
      <c r="J98" s="31">
        <v>0</v>
      </c>
      <c r="K98" s="16">
        <v>0</v>
      </c>
      <c r="L98" s="31">
        <v>0</v>
      </c>
      <c r="M98" s="14"/>
      <c r="N98" s="16">
        <f t="shared" si="4"/>
        <v>0</v>
      </c>
      <c r="O98" s="31">
        <f t="shared" si="4"/>
        <v>0</v>
      </c>
      <c r="P98" s="15"/>
      <c r="Q98" s="21">
        <f t="shared" si="5"/>
        <v>0</v>
      </c>
      <c r="R98" s="14"/>
    </row>
    <row r="99" spans="1:20" ht="15.6" thickTop="1" thickBot="1" x14ac:dyDescent="0.35">
      <c r="A99" s="25" t="s">
        <v>108</v>
      </c>
      <c r="C99" s="16">
        <v>0</v>
      </c>
      <c r="D99" s="31">
        <v>0</v>
      </c>
      <c r="E99" s="16">
        <v>0</v>
      </c>
      <c r="F99" s="31">
        <v>0</v>
      </c>
      <c r="G99" s="16">
        <v>0</v>
      </c>
      <c r="H99" s="31">
        <v>0</v>
      </c>
      <c r="I99" s="16">
        <v>0</v>
      </c>
      <c r="J99" s="31">
        <v>0</v>
      </c>
      <c r="K99" s="16">
        <v>0</v>
      </c>
      <c r="L99" s="31">
        <v>0</v>
      </c>
      <c r="M99" s="14"/>
      <c r="N99" s="16">
        <f t="shared" si="4"/>
        <v>0</v>
      </c>
      <c r="O99" s="31">
        <f t="shared" si="4"/>
        <v>0</v>
      </c>
      <c r="P99" s="15"/>
      <c r="Q99" s="21">
        <f t="shared" si="5"/>
        <v>0</v>
      </c>
      <c r="R99" s="14"/>
    </row>
    <row r="100" spans="1:20" ht="15.6" thickTop="1" thickBot="1" x14ac:dyDescent="0.35">
      <c r="A100" s="25" t="s">
        <v>109</v>
      </c>
      <c r="C100" s="16">
        <v>0</v>
      </c>
      <c r="D100" s="31">
        <v>0</v>
      </c>
      <c r="E100" s="16">
        <v>0</v>
      </c>
      <c r="F100" s="31">
        <v>0</v>
      </c>
      <c r="G100" s="16">
        <v>0</v>
      </c>
      <c r="H100" s="31">
        <v>0</v>
      </c>
      <c r="I100" s="16">
        <v>0</v>
      </c>
      <c r="J100" s="31">
        <v>0</v>
      </c>
      <c r="K100" s="16">
        <v>0</v>
      </c>
      <c r="L100" s="31">
        <v>0</v>
      </c>
      <c r="M100" s="14"/>
      <c r="N100" s="16">
        <f t="shared" si="4"/>
        <v>0</v>
      </c>
      <c r="O100" s="31">
        <f t="shared" si="4"/>
        <v>0</v>
      </c>
      <c r="P100" s="15"/>
      <c r="Q100" s="21">
        <f t="shared" si="5"/>
        <v>0</v>
      </c>
      <c r="R100" s="14"/>
    </row>
    <row r="101" spans="1:20" ht="15.6" thickTop="1" thickBot="1" x14ac:dyDescent="0.35">
      <c r="A101" s="26" t="s">
        <v>20</v>
      </c>
      <c r="B101" s="5"/>
      <c r="C101" s="10">
        <v>0</v>
      </c>
      <c r="D101" s="29">
        <v>0</v>
      </c>
      <c r="E101" s="10">
        <v>0</v>
      </c>
      <c r="F101" s="29">
        <v>0</v>
      </c>
      <c r="G101" s="10">
        <v>0</v>
      </c>
      <c r="H101" s="29">
        <v>0</v>
      </c>
      <c r="I101" s="10">
        <v>0</v>
      </c>
      <c r="J101" s="29">
        <v>0</v>
      </c>
      <c r="K101" s="10">
        <v>0</v>
      </c>
      <c r="L101" s="29">
        <v>0</v>
      </c>
      <c r="M101" s="11"/>
      <c r="N101" s="10">
        <f t="shared" si="4"/>
        <v>0</v>
      </c>
      <c r="O101" s="29">
        <f t="shared" si="4"/>
        <v>0</v>
      </c>
      <c r="P101" s="12"/>
      <c r="Q101" s="21">
        <f t="shared" si="5"/>
        <v>0</v>
      </c>
      <c r="R101" s="11"/>
    </row>
    <row r="102" spans="1:20" ht="15.6" thickTop="1" thickBot="1" x14ac:dyDescent="0.35">
      <c r="A102" s="1" t="s">
        <v>110</v>
      </c>
      <c r="C102" s="13">
        <v>0</v>
      </c>
      <c r="D102" s="30">
        <v>0</v>
      </c>
      <c r="E102" s="13">
        <v>0</v>
      </c>
      <c r="F102" s="30">
        <v>0</v>
      </c>
      <c r="G102" s="13">
        <v>0</v>
      </c>
      <c r="H102" s="30">
        <v>0</v>
      </c>
      <c r="I102" s="13">
        <v>0</v>
      </c>
      <c r="J102" s="30">
        <v>0</v>
      </c>
      <c r="K102" s="13">
        <v>0</v>
      </c>
      <c r="L102" s="30">
        <v>0</v>
      </c>
      <c r="M102" s="14"/>
      <c r="N102" s="13">
        <f t="shared" si="4"/>
        <v>0</v>
      </c>
      <c r="O102" s="30">
        <f t="shared" si="4"/>
        <v>0</v>
      </c>
      <c r="P102" s="15"/>
      <c r="Q102" s="21">
        <f t="shared" si="5"/>
        <v>0</v>
      </c>
      <c r="R102" s="21">
        <f>SUM(Q102:Q106)</f>
        <v>0</v>
      </c>
      <c r="T102" t="s">
        <v>482</v>
      </c>
    </row>
    <row r="103" spans="1:20" ht="15.6" thickTop="1" thickBot="1" x14ac:dyDescent="0.35">
      <c r="A103" s="1" t="s">
        <v>21</v>
      </c>
      <c r="C103" s="16">
        <v>0</v>
      </c>
      <c r="D103" s="31">
        <v>0</v>
      </c>
      <c r="E103" s="16">
        <v>0</v>
      </c>
      <c r="F103" s="31">
        <v>0</v>
      </c>
      <c r="G103" s="16">
        <v>0</v>
      </c>
      <c r="H103" s="31">
        <v>0</v>
      </c>
      <c r="I103" s="16">
        <v>0</v>
      </c>
      <c r="J103" s="31">
        <v>0</v>
      </c>
      <c r="K103" s="16">
        <v>0</v>
      </c>
      <c r="L103" s="31">
        <v>0</v>
      </c>
      <c r="M103" s="14"/>
      <c r="N103" s="16">
        <f t="shared" si="4"/>
        <v>0</v>
      </c>
      <c r="O103" s="31">
        <f t="shared" si="4"/>
        <v>0</v>
      </c>
      <c r="P103" s="15"/>
      <c r="Q103" s="21">
        <f t="shared" si="5"/>
        <v>0</v>
      </c>
      <c r="R103" s="14"/>
    </row>
    <row r="104" spans="1:20" ht="15.6" thickTop="1" thickBot="1" x14ac:dyDescent="0.35">
      <c r="A104" s="1" t="s">
        <v>464</v>
      </c>
      <c r="C104" s="16">
        <v>0</v>
      </c>
      <c r="D104" s="31">
        <v>0</v>
      </c>
      <c r="E104" s="16">
        <v>0</v>
      </c>
      <c r="F104" s="31">
        <v>0</v>
      </c>
      <c r="G104" s="16">
        <v>0</v>
      </c>
      <c r="H104" s="31">
        <v>0</v>
      </c>
      <c r="I104" s="16">
        <v>0</v>
      </c>
      <c r="J104" s="31">
        <v>0</v>
      </c>
      <c r="K104" s="16">
        <v>0</v>
      </c>
      <c r="L104" s="31">
        <v>0</v>
      </c>
      <c r="M104" s="14"/>
      <c r="N104" s="16">
        <f t="shared" si="4"/>
        <v>0</v>
      </c>
      <c r="O104" s="31">
        <f t="shared" si="4"/>
        <v>0</v>
      </c>
      <c r="P104" s="15"/>
      <c r="Q104" s="21">
        <f t="shared" si="5"/>
        <v>0</v>
      </c>
      <c r="R104" s="14"/>
    </row>
    <row r="105" spans="1:20" ht="15.6" thickTop="1" thickBot="1" x14ac:dyDescent="0.35">
      <c r="A105" s="1" t="s">
        <v>111</v>
      </c>
      <c r="C105" s="16">
        <v>0</v>
      </c>
      <c r="D105" s="31">
        <v>0</v>
      </c>
      <c r="E105" s="16">
        <v>0</v>
      </c>
      <c r="F105" s="31">
        <v>0</v>
      </c>
      <c r="G105" s="16">
        <v>0</v>
      </c>
      <c r="H105" s="31">
        <v>0</v>
      </c>
      <c r="I105" s="16">
        <v>0</v>
      </c>
      <c r="J105" s="31">
        <v>0</v>
      </c>
      <c r="K105" s="16">
        <v>0</v>
      </c>
      <c r="L105" s="31">
        <v>0</v>
      </c>
      <c r="M105" s="14"/>
      <c r="N105" s="16">
        <f t="shared" si="4"/>
        <v>0</v>
      </c>
      <c r="O105" s="31">
        <f t="shared" si="4"/>
        <v>0</v>
      </c>
      <c r="P105" s="15"/>
      <c r="Q105" s="21">
        <f t="shared" si="5"/>
        <v>0</v>
      </c>
      <c r="R105" s="14"/>
    </row>
    <row r="106" spans="1:20" ht="15.6" thickTop="1" thickBot="1" x14ac:dyDescent="0.35">
      <c r="A106" s="6" t="s">
        <v>112</v>
      </c>
      <c r="B106" s="5"/>
      <c r="C106" s="10">
        <v>0</v>
      </c>
      <c r="D106" s="29">
        <v>0</v>
      </c>
      <c r="E106" s="10">
        <v>0</v>
      </c>
      <c r="F106" s="29">
        <v>0</v>
      </c>
      <c r="G106" s="10">
        <v>0</v>
      </c>
      <c r="H106" s="29">
        <v>0</v>
      </c>
      <c r="I106" s="10">
        <v>0</v>
      </c>
      <c r="J106" s="29">
        <v>0</v>
      </c>
      <c r="K106" s="10">
        <v>0</v>
      </c>
      <c r="L106" s="29">
        <v>0</v>
      </c>
      <c r="M106" s="11"/>
      <c r="N106" s="10">
        <f t="shared" si="4"/>
        <v>0</v>
      </c>
      <c r="O106" s="29">
        <f t="shared" si="4"/>
        <v>0</v>
      </c>
      <c r="P106" s="12"/>
      <c r="Q106" s="21">
        <f t="shared" si="5"/>
        <v>0</v>
      </c>
      <c r="R106" s="11"/>
    </row>
    <row r="107" spans="1:20" ht="15.6" thickTop="1" thickBot="1" x14ac:dyDescent="0.35">
      <c r="A107" s="1" t="s">
        <v>113</v>
      </c>
      <c r="C107" s="13">
        <v>0</v>
      </c>
      <c r="D107" s="30">
        <v>0</v>
      </c>
      <c r="E107" s="13">
        <v>0</v>
      </c>
      <c r="F107" s="30">
        <v>0</v>
      </c>
      <c r="G107" s="13">
        <v>0</v>
      </c>
      <c r="H107" s="30">
        <v>0</v>
      </c>
      <c r="I107" s="13">
        <v>0</v>
      </c>
      <c r="J107" s="30">
        <v>0</v>
      </c>
      <c r="K107" s="13">
        <v>0</v>
      </c>
      <c r="L107" s="30">
        <v>0</v>
      </c>
      <c r="M107" s="14"/>
      <c r="N107" s="13">
        <f t="shared" si="4"/>
        <v>0</v>
      </c>
      <c r="O107" s="30">
        <f t="shared" si="4"/>
        <v>0</v>
      </c>
      <c r="P107" s="15"/>
      <c r="Q107" s="21">
        <f t="shared" si="5"/>
        <v>0</v>
      </c>
      <c r="R107" s="21">
        <f>SUM(Q107:Q111)</f>
        <v>0</v>
      </c>
      <c r="T107" t="s">
        <v>483</v>
      </c>
    </row>
    <row r="108" spans="1:20" ht="15.6" thickTop="1" thickBot="1" x14ac:dyDescent="0.35">
      <c r="A108" s="1" t="s">
        <v>114</v>
      </c>
      <c r="C108" s="16">
        <v>0</v>
      </c>
      <c r="D108" s="31">
        <v>0</v>
      </c>
      <c r="E108" s="16">
        <v>0</v>
      </c>
      <c r="F108" s="31">
        <v>0</v>
      </c>
      <c r="G108" s="16">
        <v>0</v>
      </c>
      <c r="H108" s="31">
        <v>0</v>
      </c>
      <c r="I108" s="16">
        <v>0</v>
      </c>
      <c r="J108" s="31">
        <v>0</v>
      </c>
      <c r="K108" s="16">
        <v>0</v>
      </c>
      <c r="L108" s="31">
        <v>0</v>
      </c>
      <c r="M108" s="14"/>
      <c r="N108" s="16">
        <f t="shared" si="4"/>
        <v>0</v>
      </c>
      <c r="O108" s="31">
        <f t="shared" si="4"/>
        <v>0</v>
      </c>
      <c r="P108" s="15"/>
      <c r="Q108" s="21">
        <f t="shared" si="5"/>
        <v>0</v>
      </c>
      <c r="R108" s="14"/>
    </row>
    <row r="109" spans="1:20" ht="15.6" thickTop="1" thickBot="1" x14ac:dyDescent="0.35">
      <c r="A109" s="1" t="s">
        <v>22</v>
      </c>
      <c r="C109" s="16">
        <v>0</v>
      </c>
      <c r="D109" s="31">
        <v>0</v>
      </c>
      <c r="E109" s="16">
        <v>0</v>
      </c>
      <c r="F109" s="31">
        <v>0</v>
      </c>
      <c r="G109" s="16">
        <v>0</v>
      </c>
      <c r="H109" s="31">
        <v>0</v>
      </c>
      <c r="I109" s="16">
        <v>0</v>
      </c>
      <c r="J109" s="31">
        <v>0</v>
      </c>
      <c r="K109" s="16">
        <v>0</v>
      </c>
      <c r="L109" s="31">
        <v>0</v>
      </c>
      <c r="M109" s="14"/>
      <c r="N109" s="16">
        <f t="shared" si="4"/>
        <v>0</v>
      </c>
      <c r="O109" s="31">
        <f t="shared" si="4"/>
        <v>0</v>
      </c>
      <c r="P109" s="15"/>
      <c r="Q109" s="21">
        <f t="shared" si="5"/>
        <v>0</v>
      </c>
      <c r="R109" s="14"/>
    </row>
    <row r="110" spans="1:20" ht="15.6" thickTop="1" thickBot="1" x14ac:dyDescent="0.35">
      <c r="A110" s="1" t="s">
        <v>115</v>
      </c>
      <c r="C110" s="16">
        <v>0</v>
      </c>
      <c r="D110" s="31">
        <v>0</v>
      </c>
      <c r="E110" s="16">
        <v>0</v>
      </c>
      <c r="F110" s="31">
        <v>0</v>
      </c>
      <c r="G110" s="16">
        <v>0</v>
      </c>
      <c r="H110" s="31">
        <v>0</v>
      </c>
      <c r="I110" s="16">
        <v>0</v>
      </c>
      <c r="J110" s="31">
        <v>0</v>
      </c>
      <c r="K110" s="16">
        <v>0</v>
      </c>
      <c r="L110" s="31">
        <v>0</v>
      </c>
      <c r="M110" s="14"/>
      <c r="N110" s="16">
        <f t="shared" si="4"/>
        <v>0</v>
      </c>
      <c r="O110" s="31">
        <f t="shared" si="4"/>
        <v>0</v>
      </c>
      <c r="P110" s="15"/>
      <c r="Q110" s="21">
        <f t="shared" si="5"/>
        <v>0</v>
      </c>
      <c r="R110" s="14"/>
    </row>
    <row r="111" spans="1:20" ht="15.6" thickTop="1" thickBot="1" x14ac:dyDescent="0.35">
      <c r="A111" s="6" t="s">
        <v>116</v>
      </c>
      <c r="B111" s="5"/>
      <c r="C111" s="10">
        <v>0</v>
      </c>
      <c r="D111" s="29">
        <v>0</v>
      </c>
      <c r="E111" s="10">
        <v>0</v>
      </c>
      <c r="F111" s="29">
        <v>0</v>
      </c>
      <c r="G111" s="10">
        <v>0</v>
      </c>
      <c r="H111" s="29">
        <v>0</v>
      </c>
      <c r="I111" s="10">
        <v>0</v>
      </c>
      <c r="J111" s="29">
        <v>0</v>
      </c>
      <c r="K111" s="10">
        <v>0</v>
      </c>
      <c r="L111" s="29">
        <v>0</v>
      </c>
      <c r="M111" s="11"/>
      <c r="N111" s="10">
        <f t="shared" si="4"/>
        <v>0</v>
      </c>
      <c r="O111" s="29">
        <f t="shared" si="4"/>
        <v>0</v>
      </c>
      <c r="P111" s="12"/>
      <c r="Q111" s="21">
        <f t="shared" si="5"/>
        <v>0</v>
      </c>
    </row>
    <row r="112" spans="1:20" ht="15.6" thickTop="1" thickBot="1" x14ac:dyDescent="0.35">
      <c r="A112" s="7" t="s">
        <v>245</v>
      </c>
      <c r="B112" s="8" t="s">
        <v>500</v>
      </c>
      <c r="C112" s="17">
        <v>0</v>
      </c>
      <c r="D112" s="32">
        <v>0</v>
      </c>
      <c r="E112" s="17">
        <v>0</v>
      </c>
      <c r="F112" s="32">
        <v>0</v>
      </c>
      <c r="G112" s="17">
        <v>0</v>
      </c>
      <c r="H112" s="32">
        <v>0</v>
      </c>
      <c r="I112" s="17">
        <v>0</v>
      </c>
      <c r="J112" s="32">
        <v>0</v>
      </c>
      <c r="K112" s="17">
        <v>0</v>
      </c>
      <c r="L112" s="32">
        <v>0</v>
      </c>
      <c r="M112" s="18"/>
      <c r="N112" s="17">
        <f t="shared" si="4"/>
        <v>0</v>
      </c>
      <c r="O112" s="32">
        <f t="shared" si="4"/>
        <v>0</v>
      </c>
      <c r="P112" s="19"/>
      <c r="Q112" s="21">
        <f t="shared" si="5"/>
        <v>0</v>
      </c>
    </row>
    <row r="113" spans="1:20" ht="15.6" thickTop="1" thickBot="1" x14ac:dyDescent="0.35">
      <c r="A113" s="7" t="s">
        <v>242</v>
      </c>
      <c r="B113" s="8" t="s">
        <v>500</v>
      </c>
      <c r="C113" s="17">
        <v>0</v>
      </c>
      <c r="D113" s="32">
        <v>0</v>
      </c>
      <c r="E113" s="17">
        <v>0</v>
      </c>
      <c r="F113" s="32">
        <v>0</v>
      </c>
      <c r="G113" s="17">
        <v>0</v>
      </c>
      <c r="H113" s="32">
        <v>0</v>
      </c>
      <c r="I113" s="17">
        <v>0</v>
      </c>
      <c r="J113" s="32">
        <v>0</v>
      </c>
      <c r="K113" s="17">
        <v>0</v>
      </c>
      <c r="L113" s="32">
        <v>0</v>
      </c>
      <c r="M113" s="18"/>
      <c r="N113" s="17">
        <f t="shared" si="4"/>
        <v>0</v>
      </c>
      <c r="O113" s="32">
        <f t="shared" si="4"/>
        <v>0</v>
      </c>
      <c r="P113" s="19"/>
      <c r="Q113" s="21">
        <f t="shared" si="5"/>
        <v>0</v>
      </c>
    </row>
    <row r="114" spans="1:20" ht="15.6" thickTop="1" thickBot="1" x14ac:dyDescent="0.35">
      <c r="A114" s="7" t="s">
        <v>243</v>
      </c>
      <c r="B114" s="8" t="s">
        <v>500</v>
      </c>
      <c r="C114" s="17">
        <v>0</v>
      </c>
      <c r="D114" s="32">
        <v>0</v>
      </c>
      <c r="E114" s="17">
        <v>0</v>
      </c>
      <c r="F114" s="32">
        <v>0</v>
      </c>
      <c r="G114" s="17">
        <v>0</v>
      </c>
      <c r="H114" s="32">
        <v>0</v>
      </c>
      <c r="I114" s="17">
        <v>0</v>
      </c>
      <c r="J114" s="32">
        <v>0</v>
      </c>
      <c r="K114" s="17">
        <v>0</v>
      </c>
      <c r="L114" s="32">
        <v>0</v>
      </c>
      <c r="M114" s="18"/>
      <c r="N114" s="17">
        <f t="shared" si="4"/>
        <v>0</v>
      </c>
      <c r="O114" s="32">
        <f t="shared" si="4"/>
        <v>0</v>
      </c>
      <c r="P114" s="19"/>
      <c r="Q114" s="21">
        <f t="shared" si="5"/>
        <v>0</v>
      </c>
    </row>
    <row r="115" spans="1:20" ht="15.6" thickTop="1" thickBot="1" x14ac:dyDescent="0.35">
      <c r="A115" s="7" t="s">
        <v>244</v>
      </c>
      <c r="B115" s="8" t="s">
        <v>500</v>
      </c>
      <c r="C115" s="17">
        <v>0</v>
      </c>
      <c r="D115" s="32">
        <v>0</v>
      </c>
      <c r="E115" s="17">
        <v>0</v>
      </c>
      <c r="F115" s="32">
        <v>0</v>
      </c>
      <c r="G115" s="17">
        <v>0</v>
      </c>
      <c r="H115" s="32">
        <v>0</v>
      </c>
      <c r="I115" s="17">
        <v>0</v>
      </c>
      <c r="J115" s="32">
        <v>0</v>
      </c>
      <c r="K115" s="17">
        <v>0</v>
      </c>
      <c r="L115" s="32">
        <v>0</v>
      </c>
      <c r="M115" s="18"/>
      <c r="N115" s="17">
        <f t="shared" si="4"/>
        <v>0</v>
      </c>
      <c r="O115" s="32">
        <f t="shared" si="4"/>
        <v>0</v>
      </c>
      <c r="P115" s="19"/>
      <c r="Q115" s="21">
        <f t="shared" si="5"/>
        <v>0</v>
      </c>
    </row>
    <row r="116" spans="1:20" ht="15.6" thickTop="1" thickBot="1" x14ac:dyDescent="0.35">
      <c r="A116" s="25" t="s">
        <v>54</v>
      </c>
      <c r="C116" s="13">
        <v>0</v>
      </c>
      <c r="D116" s="30">
        <v>0</v>
      </c>
      <c r="E116" s="13">
        <v>0</v>
      </c>
      <c r="F116" s="30">
        <v>0</v>
      </c>
      <c r="G116" s="13">
        <v>0</v>
      </c>
      <c r="H116" s="30">
        <v>0</v>
      </c>
      <c r="I116" s="13">
        <v>0</v>
      </c>
      <c r="J116" s="30">
        <v>0</v>
      </c>
      <c r="K116" s="13">
        <v>0</v>
      </c>
      <c r="L116" s="30">
        <v>0</v>
      </c>
      <c r="M116" s="14"/>
      <c r="N116" s="13">
        <f t="shared" si="4"/>
        <v>0</v>
      </c>
      <c r="O116" s="30">
        <f t="shared" si="4"/>
        <v>0</v>
      </c>
      <c r="P116" s="15"/>
      <c r="Q116" s="21">
        <f t="shared" si="5"/>
        <v>0</v>
      </c>
      <c r="R116" s="21">
        <f>SUM(Q116:Q118)</f>
        <v>0</v>
      </c>
      <c r="T116" t="s">
        <v>484</v>
      </c>
    </row>
    <row r="117" spans="1:20" ht="15.6" thickTop="1" thickBot="1" x14ac:dyDescent="0.35">
      <c r="A117" s="25" t="s">
        <v>23</v>
      </c>
      <c r="C117" s="16">
        <v>0</v>
      </c>
      <c r="D117" s="31">
        <v>0</v>
      </c>
      <c r="E117" s="16">
        <v>0</v>
      </c>
      <c r="F117" s="31">
        <v>0</v>
      </c>
      <c r="G117" s="16">
        <v>0</v>
      </c>
      <c r="H117" s="31">
        <v>0</v>
      </c>
      <c r="I117" s="16">
        <v>0</v>
      </c>
      <c r="J117" s="31">
        <v>0</v>
      </c>
      <c r="K117" s="16">
        <v>0</v>
      </c>
      <c r="L117" s="31">
        <v>0</v>
      </c>
      <c r="M117" s="14"/>
      <c r="N117" s="16">
        <f t="shared" si="4"/>
        <v>0</v>
      </c>
      <c r="O117" s="31">
        <f t="shared" si="4"/>
        <v>0</v>
      </c>
      <c r="P117" s="15"/>
      <c r="Q117" s="21">
        <f t="shared" si="5"/>
        <v>0</v>
      </c>
      <c r="R117" s="14"/>
    </row>
    <row r="118" spans="1:20" ht="15.6" thickTop="1" thickBot="1" x14ac:dyDescent="0.35">
      <c r="A118" s="26" t="s">
        <v>24</v>
      </c>
      <c r="B118" s="5"/>
      <c r="C118" s="10">
        <v>0</v>
      </c>
      <c r="D118" s="29">
        <v>0</v>
      </c>
      <c r="E118" s="10">
        <v>0</v>
      </c>
      <c r="F118" s="29">
        <v>0</v>
      </c>
      <c r="G118" s="10">
        <v>0</v>
      </c>
      <c r="H118" s="29">
        <v>0</v>
      </c>
      <c r="I118" s="10">
        <v>0</v>
      </c>
      <c r="J118" s="29">
        <v>0</v>
      </c>
      <c r="K118" s="10">
        <v>0</v>
      </c>
      <c r="L118" s="29">
        <v>0</v>
      </c>
      <c r="M118" s="11"/>
      <c r="N118" s="10">
        <f t="shared" si="4"/>
        <v>0</v>
      </c>
      <c r="O118" s="29">
        <f t="shared" si="4"/>
        <v>0</v>
      </c>
      <c r="P118" s="12"/>
      <c r="Q118" s="21">
        <f t="shared" si="5"/>
        <v>0</v>
      </c>
      <c r="R118" s="11"/>
    </row>
    <row r="119" spans="1:20" ht="15.6" thickTop="1" thickBot="1" x14ac:dyDescent="0.35">
      <c r="A119" s="23" t="s">
        <v>55</v>
      </c>
      <c r="C119" s="13">
        <v>3</v>
      </c>
      <c r="D119" s="30">
        <v>0</v>
      </c>
      <c r="E119" s="13">
        <v>0</v>
      </c>
      <c r="F119" s="30">
        <v>3</v>
      </c>
      <c r="G119" s="13">
        <v>3</v>
      </c>
      <c r="H119" s="30">
        <v>1</v>
      </c>
      <c r="I119" s="13">
        <v>2</v>
      </c>
      <c r="J119" s="30">
        <v>1</v>
      </c>
      <c r="K119" s="13">
        <v>2</v>
      </c>
      <c r="L119" s="30">
        <v>0</v>
      </c>
      <c r="M119" s="14"/>
      <c r="N119" s="13">
        <f t="shared" si="4"/>
        <v>10</v>
      </c>
      <c r="O119" s="30">
        <f t="shared" si="4"/>
        <v>5</v>
      </c>
      <c r="P119" s="15"/>
      <c r="Q119" s="21">
        <f t="shared" si="5"/>
        <v>15</v>
      </c>
      <c r="R119" s="21">
        <f>SUM(Q119:Q121)</f>
        <v>46</v>
      </c>
      <c r="T119" t="s">
        <v>485</v>
      </c>
    </row>
    <row r="120" spans="1:20" ht="15.6" thickTop="1" thickBot="1" x14ac:dyDescent="0.35">
      <c r="A120" s="23" t="s">
        <v>117</v>
      </c>
      <c r="C120" s="16">
        <v>2</v>
      </c>
      <c r="D120" s="31">
        <v>1</v>
      </c>
      <c r="E120" s="16">
        <v>2</v>
      </c>
      <c r="F120" s="31">
        <v>0</v>
      </c>
      <c r="G120" s="16">
        <v>2</v>
      </c>
      <c r="H120" s="31">
        <v>6</v>
      </c>
      <c r="I120" s="16">
        <v>1</v>
      </c>
      <c r="J120" s="31">
        <v>0</v>
      </c>
      <c r="K120" s="16">
        <v>3</v>
      </c>
      <c r="L120" s="31">
        <v>3</v>
      </c>
      <c r="M120" s="14"/>
      <c r="N120" s="16">
        <f t="shared" si="4"/>
        <v>10</v>
      </c>
      <c r="O120" s="31">
        <f t="shared" si="4"/>
        <v>10</v>
      </c>
      <c r="P120" s="15"/>
      <c r="Q120" s="21">
        <f t="shared" si="5"/>
        <v>20</v>
      </c>
      <c r="R120" s="14"/>
    </row>
    <row r="121" spans="1:20" ht="15.6" thickTop="1" thickBot="1" x14ac:dyDescent="0.35">
      <c r="A121" s="24" t="s">
        <v>25</v>
      </c>
      <c r="B121" s="5"/>
      <c r="C121" s="10">
        <v>0</v>
      </c>
      <c r="D121" s="29">
        <v>3</v>
      </c>
      <c r="E121" s="10">
        <v>3</v>
      </c>
      <c r="F121" s="29">
        <v>1</v>
      </c>
      <c r="G121" s="10">
        <v>0</v>
      </c>
      <c r="H121" s="29">
        <v>1</v>
      </c>
      <c r="I121" s="10">
        <v>0</v>
      </c>
      <c r="J121" s="29">
        <v>3</v>
      </c>
      <c r="K121" s="10">
        <v>0</v>
      </c>
      <c r="L121" s="29">
        <v>0</v>
      </c>
      <c r="M121" s="11"/>
      <c r="N121" s="10">
        <f t="shared" si="4"/>
        <v>3</v>
      </c>
      <c r="O121" s="29">
        <f t="shared" si="4"/>
        <v>8</v>
      </c>
      <c r="P121" s="12"/>
      <c r="Q121" s="21">
        <f t="shared" si="5"/>
        <v>11</v>
      </c>
      <c r="R121" s="14"/>
    </row>
    <row r="122" spans="1:20" ht="15.6" thickTop="1" thickBot="1" x14ac:dyDescent="0.35">
      <c r="A122" s="7" t="s">
        <v>233</v>
      </c>
      <c r="B122" s="8" t="s">
        <v>500</v>
      </c>
      <c r="C122" s="17">
        <v>0</v>
      </c>
      <c r="D122" s="32">
        <v>0</v>
      </c>
      <c r="E122" s="17">
        <v>0</v>
      </c>
      <c r="F122" s="32">
        <v>0</v>
      </c>
      <c r="G122" s="17">
        <v>0</v>
      </c>
      <c r="H122" s="32">
        <v>0</v>
      </c>
      <c r="I122" s="17">
        <v>0</v>
      </c>
      <c r="J122" s="32">
        <v>0</v>
      </c>
      <c r="K122" s="17">
        <v>0</v>
      </c>
      <c r="L122" s="32">
        <v>0</v>
      </c>
      <c r="M122" s="18"/>
      <c r="N122" s="17">
        <f t="shared" si="4"/>
        <v>0</v>
      </c>
      <c r="O122" s="32">
        <f t="shared" si="4"/>
        <v>0</v>
      </c>
      <c r="P122" s="19"/>
      <c r="Q122" s="21">
        <f t="shared" si="5"/>
        <v>0</v>
      </c>
      <c r="R122" s="14"/>
    </row>
    <row r="123" spans="1:20" ht="15.6" thickTop="1" thickBot="1" x14ac:dyDescent="0.35">
      <c r="A123" s="7" t="s">
        <v>214</v>
      </c>
      <c r="B123" s="8" t="s">
        <v>500</v>
      </c>
      <c r="C123" s="17">
        <v>0</v>
      </c>
      <c r="D123" s="32">
        <v>0</v>
      </c>
      <c r="E123" s="17">
        <v>0</v>
      </c>
      <c r="F123" s="32">
        <v>0</v>
      </c>
      <c r="G123" s="17">
        <v>0</v>
      </c>
      <c r="H123" s="32">
        <v>0</v>
      </c>
      <c r="I123" s="17">
        <v>0</v>
      </c>
      <c r="J123" s="32">
        <v>0</v>
      </c>
      <c r="K123" s="17">
        <v>0</v>
      </c>
      <c r="L123" s="32">
        <v>0</v>
      </c>
      <c r="M123" s="18"/>
      <c r="N123" s="17">
        <f t="shared" si="4"/>
        <v>0</v>
      </c>
      <c r="O123" s="32">
        <f t="shared" si="4"/>
        <v>0</v>
      </c>
      <c r="P123" s="19"/>
      <c r="Q123" s="21">
        <f t="shared" si="5"/>
        <v>0</v>
      </c>
      <c r="R123" s="14"/>
    </row>
    <row r="124" spans="1:20" ht="15.6" thickTop="1" thickBot="1" x14ac:dyDescent="0.35">
      <c r="A124" s="1" t="s">
        <v>26</v>
      </c>
      <c r="C124" s="13">
        <v>0</v>
      </c>
      <c r="D124" s="30">
        <v>0</v>
      </c>
      <c r="E124" s="13">
        <v>0</v>
      </c>
      <c r="F124" s="30">
        <v>0</v>
      </c>
      <c r="G124" s="13">
        <v>0</v>
      </c>
      <c r="H124" s="30">
        <v>0</v>
      </c>
      <c r="I124" s="13">
        <v>0</v>
      </c>
      <c r="J124" s="30">
        <v>0</v>
      </c>
      <c r="K124" s="13">
        <v>0</v>
      </c>
      <c r="L124" s="30">
        <v>0</v>
      </c>
      <c r="M124" s="14"/>
      <c r="N124" s="13">
        <f t="shared" si="4"/>
        <v>0</v>
      </c>
      <c r="O124" s="30">
        <f t="shared" si="4"/>
        <v>0</v>
      </c>
      <c r="P124" s="15"/>
      <c r="Q124" s="21">
        <f t="shared" si="5"/>
        <v>0</v>
      </c>
      <c r="R124" s="21">
        <f>SUM(Q124:Q129)</f>
        <v>0</v>
      </c>
      <c r="T124" t="s">
        <v>482</v>
      </c>
    </row>
    <row r="125" spans="1:20" ht="15.6" thickTop="1" thickBot="1" x14ac:dyDescent="0.35">
      <c r="A125" s="1" t="s">
        <v>118</v>
      </c>
      <c r="C125" s="16">
        <v>0</v>
      </c>
      <c r="D125" s="31">
        <v>0</v>
      </c>
      <c r="E125" s="16">
        <v>0</v>
      </c>
      <c r="F125" s="31">
        <v>0</v>
      </c>
      <c r="G125" s="16">
        <v>0</v>
      </c>
      <c r="H125" s="31">
        <v>0</v>
      </c>
      <c r="I125" s="16">
        <v>0</v>
      </c>
      <c r="J125" s="31">
        <v>0</v>
      </c>
      <c r="K125" s="16">
        <v>0</v>
      </c>
      <c r="L125" s="31">
        <v>0</v>
      </c>
      <c r="M125" s="14"/>
      <c r="N125" s="16">
        <f t="shared" si="4"/>
        <v>0</v>
      </c>
      <c r="O125" s="31">
        <f t="shared" si="4"/>
        <v>0</v>
      </c>
      <c r="P125" s="15"/>
      <c r="Q125" s="21">
        <f t="shared" si="5"/>
        <v>0</v>
      </c>
      <c r="R125" s="14"/>
    </row>
    <row r="126" spans="1:20" ht="15.6" thickTop="1" thickBot="1" x14ac:dyDescent="0.35">
      <c r="A126" s="1" t="s">
        <v>122</v>
      </c>
      <c r="C126" s="16">
        <v>0</v>
      </c>
      <c r="D126" s="31">
        <v>0</v>
      </c>
      <c r="E126" s="16">
        <v>0</v>
      </c>
      <c r="F126" s="31">
        <v>0</v>
      </c>
      <c r="G126" s="16">
        <v>0</v>
      </c>
      <c r="H126" s="31">
        <v>0</v>
      </c>
      <c r="I126" s="16">
        <v>0</v>
      </c>
      <c r="J126" s="31">
        <v>0</v>
      </c>
      <c r="K126" s="16">
        <v>0</v>
      </c>
      <c r="L126" s="31">
        <v>0</v>
      </c>
      <c r="M126" s="14"/>
      <c r="N126" s="16">
        <f t="shared" si="4"/>
        <v>0</v>
      </c>
      <c r="O126" s="31">
        <f t="shared" si="4"/>
        <v>0</v>
      </c>
      <c r="P126" s="15"/>
      <c r="Q126" s="21">
        <f t="shared" si="5"/>
        <v>0</v>
      </c>
      <c r="R126" s="14"/>
    </row>
    <row r="127" spans="1:20" ht="15.6" thickTop="1" thickBot="1" x14ac:dyDescent="0.35">
      <c r="A127" s="1" t="s">
        <v>119</v>
      </c>
      <c r="C127" s="16">
        <v>0</v>
      </c>
      <c r="D127" s="31">
        <v>0</v>
      </c>
      <c r="E127" s="16">
        <v>0</v>
      </c>
      <c r="F127" s="31">
        <v>0</v>
      </c>
      <c r="G127" s="16">
        <v>0</v>
      </c>
      <c r="H127" s="31">
        <v>0</v>
      </c>
      <c r="I127" s="16">
        <v>0</v>
      </c>
      <c r="J127" s="31">
        <v>0</v>
      </c>
      <c r="K127" s="16">
        <v>0</v>
      </c>
      <c r="L127" s="31">
        <v>0</v>
      </c>
      <c r="M127" s="14"/>
      <c r="N127" s="16">
        <f t="shared" si="4"/>
        <v>0</v>
      </c>
      <c r="O127" s="31">
        <f t="shared" si="4"/>
        <v>0</v>
      </c>
      <c r="P127" s="15"/>
      <c r="Q127" s="21">
        <f t="shared" si="5"/>
        <v>0</v>
      </c>
      <c r="R127" s="14"/>
    </row>
    <row r="128" spans="1:20" ht="15.6" thickTop="1" thickBot="1" x14ac:dyDescent="0.35">
      <c r="A128" s="1" t="s">
        <v>120</v>
      </c>
      <c r="C128" s="16">
        <v>0</v>
      </c>
      <c r="D128" s="31">
        <v>0</v>
      </c>
      <c r="E128" s="16">
        <v>0</v>
      </c>
      <c r="F128" s="31">
        <v>0</v>
      </c>
      <c r="G128" s="16">
        <v>0</v>
      </c>
      <c r="H128" s="31">
        <v>0</v>
      </c>
      <c r="I128" s="16">
        <v>0</v>
      </c>
      <c r="J128" s="31">
        <v>0</v>
      </c>
      <c r="K128" s="16">
        <v>0</v>
      </c>
      <c r="L128" s="31">
        <v>0</v>
      </c>
      <c r="M128" s="14"/>
      <c r="N128" s="16">
        <f t="shared" si="4"/>
        <v>0</v>
      </c>
      <c r="O128" s="31">
        <f t="shared" si="4"/>
        <v>0</v>
      </c>
      <c r="P128" s="15"/>
      <c r="Q128" s="21">
        <f t="shared" si="5"/>
        <v>0</v>
      </c>
      <c r="R128" s="14"/>
    </row>
    <row r="129" spans="1:20" ht="15.6" thickTop="1" thickBot="1" x14ac:dyDescent="0.35">
      <c r="A129" s="6" t="s">
        <v>121</v>
      </c>
      <c r="B129" s="5"/>
      <c r="C129" s="10">
        <v>0</v>
      </c>
      <c r="D129" s="29">
        <v>0</v>
      </c>
      <c r="E129" s="10">
        <v>0</v>
      </c>
      <c r="F129" s="29">
        <v>0</v>
      </c>
      <c r="G129" s="10">
        <v>0</v>
      </c>
      <c r="H129" s="29">
        <v>0</v>
      </c>
      <c r="I129" s="10">
        <v>0</v>
      </c>
      <c r="J129" s="29">
        <v>0</v>
      </c>
      <c r="K129" s="10">
        <v>0</v>
      </c>
      <c r="L129" s="29">
        <v>0</v>
      </c>
      <c r="M129" s="11"/>
      <c r="N129" s="10">
        <f t="shared" si="4"/>
        <v>0</v>
      </c>
      <c r="O129" s="29">
        <f t="shared" si="4"/>
        <v>0</v>
      </c>
      <c r="P129" s="12"/>
      <c r="Q129" s="21">
        <f t="shared" si="5"/>
        <v>0</v>
      </c>
      <c r="R129" s="11"/>
    </row>
    <row r="130" spans="1:20" ht="15.6" thickTop="1" thickBot="1" x14ac:dyDescent="0.35">
      <c r="A130" s="1" t="s">
        <v>27</v>
      </c>
      <c r="C130" s="13">
        <v>0</v>
      </c>
      <c r="D130" s="30">
        <v>0</v>
      </c>
      <c r="E130" s="13">
        <v>0</v>
      </c>
      <c r="F130" s="30">
        <v>0</v>
      </c>
      <c r="G130" s="13">
        <v>0</v>
      </c>
      <c r="H130" s="30">
        <v>0</v>
      </c>
      <c r="I130" s="13">
        <v>0</v>
      </c>
      <c r="J130" s="30">
        <v>0</v>
      </c>
      <c r="K130" s="13">
        <v>0</v>
      </c>
      <c r="L130" s="30">
        <v>0</v>
      </c>
      <c r="M130" s="14"/>
      <c r="N130" s="13">
        <f t="shared" si="4"/>
        <v>0</v>
      </c>
      <c r="O130" s="30">
        <f t="shared" si="4"/>
        <v>0</v>
      </c>
      <c r="P130" s="15"/>
      <c r="Q130" s="21">
        <f t="shared" si="5"/>
        <v>0</v>
      </c>
      <c r="R130" s="21">
        <f>SUM(Q130:Q133)</f>
        <v>0</v>
      </c>
      <c r="T130" t="s">
        <v>480</v>
      </c>
    </row>
    <row r="131" spans="1:20" ht="15.6" thickTop="1" thickBot="1" x14ac:dyDescent="0.35">
      <c r="A131" s="1" t="s">
        <v>123</v>
      </c>
      <c r="C131" s="16">
        <v>0</v>
      </c>
      <c r="D131" s="31">
        <v>0</v>
      </c>
      <c r="E131" s="16">
        <v>0</v>
      </c>
      <c r="F131" s="31">
        <v>0</v>
      </c>
      <c r="G131" s="16">
        <v>0</v>
      </c>
      <c r="H131" s="31">
        <v>0</v>
      </c>
      <c r="I131" s="16">
        <v>0</v>
      </c>
      <c r="J131" s="31">
        <v>0</v>
      </c>
      <c r="K131" s="16">
        <v>0</v>
      </c>
      <c r="L131" s="31">
        <v>0</v>
      </c>
      <c r="M131" s="14"/>
      <c r="N131" s="16">
        <f t="shared" si="4"/>
        <v>0</v>
      </c>
      <c r="O131" s="31">
        <f t="shared" si="4"/>
        <v>0</v>
      </c>
      <c r="P131" s="15"/>
      <c r="Q131" s="21">
        <f t="shared" si="5"/>
        <v>0</v>
      </c>
      <c r="R131" s="14"/>
    </row>
    <row r="132" spans="1:20" ht="15.6" thickTop="1" thickBot="1" x14ac:dyDescent="0.35">
      <c r="A132" s="1" t="s">
        <v>124</v>
      </c>
      <c r="C132" s="16">
        <v>0</v>
      </c>
      <c r="D132" s="31">
        <v>0</v>
      </c>
      <c r="E132" s="16">
        <v>0</v>
      </c>
      <c r="F132" s="31">
        <v>0</v>
      </c>
      <c r="G132" s="16">
        <v>0</v>
      </c>
      <c r="H132" s="31">
        <v>0</v>
      </c>
      <c r="I132" s="16">
        <v>0</v>
      </c>
      <c r="J132" s="31">
        <v>0</v>
      </c>
      <c r="K132" s="16">
        <v>0</v>
      </c>
      <c r="L132" s="31">
        <v>0</v>
      </c>
      <c r="M132" s="14"/>
      <c r="N132" s="16">
        <f t="shared" si="4"/>
        <v>0</v>
      </c>
      <c r="O132" s="31">
        <f t="shared" si="4"/>
        <v>0</v>
      </c>
      <c r="P132" s="15"/>
      <c r="Q132" s="21">
        <f t="shared" si="5"/>
        <v>0</v>
      </c>
      <c r="R132" s="14"/>
    </row>
    <row r="133" spans="1:20" ht="15.6" thickTop="1" thickBot="1" x14ac:dyDescent="0.35">
      <c r="A133" s="6" t="s">
        <v>125</v>
      </c>
      <c r="B133" s="5"/>
      <c r="C133" s="10">
        <v>0</v>
      </c>
      <c r="D133" s="29">
        <v>0</v>
      </c>
      <c r="E133" s="10">
        <v>0</v>
      </c>
      <c r="F133" s="29">
        <v>0</v>
      </c>
      <c r="G133" s="10">
        <v>0</v>
      </c>
      <c r="H133" s="29">
        <v>0</v>
      </c>
      <c r="I133" s="10">
        <v>0</v>
      </c>
      <c r="J133" s="29">
        <v>0</v>
      </c>
      <c r="K133" s="10">
        <v>0</v>
      </c>
      <c r="L133" s="29">
        <v>0</v>
      </c>
      <c r="M133" s="11"/>
      <c r="N133" s="10">
        <f t="shared" si="4"/>
        <v>0</v>
      </c>
      <c r="O133" s="29">
        <f t="shared" si="4"/>
        <v>0</v>
      </c>
      <c r="P133" s="12"/>
      <c r="Q133" s="21">
        <f t="shared" si="5"/>
        <v>0</v>
      </c>
      <c r="R133" s="14"/>
    </row>
    <row r="134" spans="1:20" ht="15.6" thickTop="1" thickBot="1" x14ac:dyDescent="0.35">
      <c r="A134" s="7" t="s">
        <v>218</v>
      </c>
      <c r="B134" s="8" t="s">
        <v>500</v>
      </c>
      <c r="C134" s="17">
        <v>0</v>
      </c>
      <c r="D134" s="32">
        <v>0</v>
      </c>
      <c r="E134" s="17">
        <v>0</v>
      </c>
      <c r="F134" s="32">
        <v>0</v>
      </c>
      <c r="G134" s="17">
        <v>0</v>
      </c>
      <c r="H134" s="32">
        <v>0</v>
      </c>
      <c r="I134" s="17">
        <v>0</v>
      </c>
      <c r="J134" s="32">
        <v>0</v>
      </c>
      <c r="K134" s="17">
        <v>0</v>
      </c>
      <c r="L134" s="32">
        <v>0</v>
      </c>
      <c r="M134" s="18"/>
      <c r="N134" s="17">
        <f t="shared" si="4"/>
        <v>0</v>
      </c>
      <c r="O134" s="32">
        <f t="shared" si="4"/>
        <v>0</v>
      </c>
      <c r="P134" s="19"/>
      <c r="Q134" s="21">
        <f t="shared" si="5"/>
        <v>0</v>
      </c>
      <c r="R134" s="14"/>
    </row>
    <row r="135" spans="1:20" ht="15.6" thickTop="1" thickBot="1" x14ac:dyDescent="0.35">
      <c r="A135" s="1" t="s">
        <v>126</v>
      </c>
      <c r="C135" s="13">
        <v>0</v>
      </c>
      <c r="D135" s="30">
        <v>0</v>
      </c>
      <c r="E135" s="13">
        <v>0</v>
      </c>
      <c r="F135" s="30">
        <v>0</v>
      </c>
      <c r="G135" s="13">
        <v>0</v>
      </c>
      <c r="H135" s="30">
        <v>0</v>
      </c>
      <c r="I135" s="13">
        <v>0</v>
      </c>
      <c r="J135" s="30">
        <v>0</v>
      </c>
      <c r="K135" s="13">
        <v>0</v>
      </c>
      <c r="L135" s="30">
        <v>0</v>
      </c>
      <c r="M135" s="14"/>
      <c r="N135" s="13">
        <f t="shared" si="4"/>
        <v>0</v>
      </c>
      <c r="O135" s="30">
        <f t="shared" si="4"/>
        <v>0</v>
      </c>
      <c r="P135" s="15"/>
      <c r="Q135" s="21">
        <f t="shared" si="5"/>
        <v>0</v>
      </c>
      <c r="R135" s="21">
        <f>SUM(Q135:Q140)</f>
        <v>0</v>
      </c>
      <c r="T135" t="s">
        <v>486</v>
      </c>
    </row>
    <row r="136" spans="1:20" ht="15.6" thickTop="1" thickBot="1" x14ac:dyDescent="0.35">
      <c r="A136" s="1" t="s">
        <v>127</v>
      </c>
      <c r="C136" s="16">
        <v>0</v>
      </c>
      <c r="D136" s="31">
        <v>0</v>
      </c>
      <c r="E136" s="16">
        <v>0</v>
      </c>
      <c r="F136" s="31">
        <v>0</v>
      </c>
      <c r="G136" s="16">
        <v>0</v>
      </c>
      <c r="H136" s="31">
        <v>0</v>
      </c>
      <c r="I136" s="16">
        <v>0</v>
      </c>
      <c r="J136" s="31">
        <v>0</v>
      </c>
      <c r="K136" s="16">
        <v>0</v>
      </c>
      <c r="L136" s="31">
        <v>0</v>
      </c>
      <c r="M136" s="14"/>
      <c r="N136" s="16">
        <f t="shared" si="4"/>
        <v>0</v>
      </c>
      <c r="O136" s="31">
        <f t="shared" si="4"/>
        <v>0</v>
      </c>
      <c r="P136" s="15"/>
      <c r="Q136" s="21">
        <f t="shared" si="5"/>
        <v>0</v>
      </c>
      <c r="R136" s="14"/>
    </row>
    <row r="137" spans="1:20" ht="15.6" thickTop="1" thickBot="1" x14ac:dyDescent="0.35">
      <c r="A137" s="1" t="s">
        <v>28</v>
      </c>
      <c r="C137" s="16">
        <v>0</v>
      </c>
      <c r="D137" s="31">
        <v>0</v>
      </c>
      <c r="E137" s="16">
        <v>0</v>
      </c>
      <c r="F137" s="31">
        <v>0</v>
      </c>
      <c r="G137" s="16">
        <v>0</v>
      </c>
      <c r="H137" s="31">
        <v>0</v>
      </c>
      <c r="I137" s="16">
        <v>0</v>
      </c>
      <c r="J137" s="31">
        <v>0</v>
      </c>
      <c r="K137" s="16">
        <v>0</v>
      </c>
      <c r="L137" s="31">
        <v>0</v>
      </c>
      <c r="M137" s="14"/>
      <c r="N137" s="16">
        <f t="shared" si="4"/>
        <v>0</v>
      </c>
      <c r="O137" s="31">
        <f t="shared" si="4"/>
        <v>0</v>
      </c>
      <c r="P137" s="15"/>
      <c r="Q137" s="21">
        <f t="shared" si="5"/>
        <v>0</v>
      </c>
      <c r="R137" s="14"/>
    </row>
    <row r="138" spans="1:20" ht="15.6" thickTop="1" thickBot="1" x14ac:dyDescent="0.35">
      <c r="A138" s="1" t="s">
        <v>128</v>
      </c>
      <c r="C138" s="16">
        <v>0</v>
      </c>
      <c r="D138" s="31">
        <v>0</v>
      </c>
      <c r="E138" s="16">
        <v>0</v>
      </c>
      <c r="F138" s="31">
        <v>0</v>
      </c>
      <c r="G138" s="16">
        <v>0</v>
      </c>
      <c r="H138" s="31">
        <v>0</v>
      </c>
      <c r="I138" s="16">
        <v>0</v>
      </c>
      <c r="J138" s="31">
        <v>0</v>
      </c>
      <c r="K138" s="16">
        <v>0</v>
      </c>
      <c r="L138" s="31">
        <v>0</v>
      </c>
      <c r="M138" s="14"/>
      <c r="N138" s="16">
        <f t="shared" si="4"/>
        <v>0</v>
      </c>
      <c r="O138" s="31">
        <f t="shared" si="4"/>
        <v>0</v>
      </c>
      <c r="P138" s="15"/>
      <c r="Q138" s="21">
        <f t="shared" si="5"/>
        <v>0</v>
      </c>
      <c r="R138" s="14"/>
    </row>
    <row r="139" spans="1:20" ht="15.6" thickTop="1" thickBot="1" x14ac:dyDescent="0.35">
      <c r="A139" s="1" t="s">
        <v>129</v>
      </c>
      <c r="C139" s="16">
        <v>0</v>
      </c>
      <c r="D139" s="31">
        <v>0</v>
      </c>
      <c r="E139" s="16">
        <v>0</v>
      </c>
      <c r="F139" s="31">
        <v>0</v>
      </c>
      <c r="G139" s="16">
        <v>0</v>
      </c>
      <c r="H139" s="31">
        <v>0</v>
      </c>
      <c r="I139" s="16">
        <v>0</v>
      </c>
      <c r="J139" s="31">
        <v>0</v>
      </c>
      <c r="K139" s="16">
        <v>0</v>
      </c>
      <c r="L139" s="31">
        <v>0</v>
      </c>
      <c r="M139" s="14"/>
      <c r="N139" s="16">
        <f t="shared" ref="N139:O202" si="6">SUM(C139,E139,G139,I139,K139)</f>
        <v>0</v>
      </c>
      <c r="O139" s="31">
        <f t="shared" si="6"/>
        <v>0</v>
      </c>
      <c r="P139" s="15"/>
      <c r="Q139" s="21">
        <f t="shared" ref="Q139:Q202" si="7">SUM(N139,O139)</f>
        <v>0</v>
      </c>
      <c r="R139" s="14"/>
    </row>
    <row r="140" spans="1:20" ht="15.6" thickTop="1" thickBot="1" x14ac:dyDescent="0.35">
      <c r="A140" s="6" t="s">
        <v>130</v>
      </c>
      <c r="B140" s="5"/>
      <c r="C140" s="10">
        <v>0</v>
      </c>
      <c r="D140" s="29">
        <v>0</v>
      </c>
      <c r="E140" s="10">
        <v>0</v>
      </c>
      <c r="F140" s="29">
        <v>0</v>
      </c>
      <c r="G140" s="10">
        <v>0</v>
      </c>
      <c r="H140" s="29">
        <v>0</v>
      </c>
      <c r="I140" s="10">
        <v>0</v>
      </c>
      <c r="J140" s="29">
        <v>0</v>
      </c>
      <c r="K140" s="10">
        <v>0</v>
      </c>
      <c r="L140" s="29">
        <v>0</v>
      </c>
      <c r="M140" s="11"/>
      <c r="N140" s="10">
        <f t="shared" si="6"/>
        <v>0</v>
      </c>
      <c r="O140" s="29">
        <f t="shared" si="6"/>
        <v>0</v>
      </c>
      <c r="P140" s="12"/>
      <c r="Q140" s="21">
        <f t="shared" si="7"/>
        <v>0</v>
      </c>
    </row>
    <row r="141" spans="1:20" ht="15.6" thickTop="1" thickBot="1" x14ac:dyDescent="0.35">
      <c r="A141" s="7" t="s">
        <v>220</v>
      </c>
      <c r="B141" s="8" t="s">
        <v>500</v>
      </c>
      <c r="C141" s="17">
        <v>0</v>
      </c>
      <c r="D141" s="32">
        <v>0</v>
      </c>
      <c r="E141" s="17">
        <v>0</v>
      </c>
      <c r="F141" s="32">
        <v>0</v>
      </c>
      <c r="G141" s="17">
        <v>0</v>
      </c>
      <c r="H141" s="32">
        <v>0</v>
      </c>
      <c r="I141" s="17">
        <v>0</v>
      </c>
      <c r="J141" s="32">
        <v>0</v>
      </c>
      <c r="K141" s="17">
        <v>0</v>
      </c>
      <c r="L141" s="32">
        <v>0</v>
      </c>
      <c r="M141" s="18"/>
      <c r="N141" s="17">
        <f t="shared" si="6"/>
        <v>0</v>
      </c>
      <c r="O141" s="32">
        <f t="shared" si="6"/>
        <v>0</v>
      </c>
      <c r="P141" s="19"/>
      <c r="Q141" s="21">
        <f t="shared" si="7"/>
        <v>0</v>
      </c>
    </row>
    <row r="142" spans="1:20" ht="15.6" thickTop="1" thickBot="1" x14ac:dyDescent="0.35">
      <c r="A142" s="1" t="s">
        <v>131</v>
      </c>
      <c r="C142" s="13">
        <v>0</v>
      </c>
      <c r="D142" s="30">
        <v>0</v>
      </c>
      <c r="E142" s="13">
        <v>0</v>
      </c>
      <c r="F142" s="30">
        <v>0</v>
      </c>
      <c r="G142" s="13">
        <v>0</v>
      </c>
      <c r="H142" s="30">
        <v>0</v>
      </c>
      <c r="I142" s="13">
        <v>0</v>
      </c>
      <c r="J142" s="30">
        <v>0</v>
      </c>
      <c r="K142" s="13">
        <v>0</v>
      </c>
      <c r="L142" s="30">
        <v>0</v>
      </c>
      <c r="M142" s="14"/>
      <c r="N142" s="13">
        <f t="shared" si="6"/>
        <v>0</v>
      </c>
      <c r="O142" s="30">
        <f t="shared" si="6"/>
        <v>0</v>
      </c>
      <c r="P142" s="15"/>
      <c r="Q142" s="21">
        <f t="shared" si="7"/>
        <v>0</v>
      </c>
      <c r="R142" s="21">
        <f>SUM(Q142:Q147)</f>
        <v>0</v>
      </c>
      <c r="T142" t="s">
        <v>483</v>
      </c>
    </row>
    <row r="143" spans="1:20" ht="15.6" thickTop="1" thickBot="1" x14ac:dyDescent="0.35">
      <c r="A143" s="1" t="s">
        <v>132</v>
      </c>
      <c r="C143" s="16">
        <v>0</v>
      </c>
      <c r="D143" s="31">
        <v>0</v>
      </c>
      <c r="E143" s="16">
        <v>0</v>
      </c>
      <c r="F143" s="31">
        <v>0</v>
      </c>
      <c r="G143" s="16">
        <v>0</v>
      </c>
      <c r="H143" s="31">
        <v>0</v>
      </c>
      <c r="I143" s="16">
        <v>0</v>
      </c>
      <c r="J143" s="31">
        <v>0</v>
      </c>
      <c r="K143" s="16">
        <v>0</v>
      </c>
      <c r="L143" s="31">
        <v>0</v>
      </c>
      <c r="M143" s="14"/>
      <c r="N143" s="16">
        <f t="shared" si="6"/>
        <v>0</v>
      </c>
      <c r="O143" s="31">
        <f t="shared" si="6"/>
        <v>0</v>
      </c>
      <c r="P143" s="15"/>
      <c r="Q143" s="21">
        <f t="shared" si="7"/>
        <v>0</v>
      </c>
      <c r="R143" s="14"/>
    </row>
    <row r="144" spans="1:20" ht="15.6" thickTop="1" thickBot="1" x14ac:dyDescent="0.35">
      <c r="A144" s="1" t="s">
        <v>133</v>
      </c>
      <c r="C144" s="16">
        <v>0</v>
      </c>
      <c r="D144" s="31">
        <v>0</v>
      </c>
      <c r="E144" s="16">
        <v>0</v>
      </c>
      <c r="F144" s="31">
        <v>0</v>
      </c>
      <c r="G144" s="16">
        <v>0</v>
      </c>
      <c r="H144" s="31">
        <v>0</v>
      </c>
      <c r="I144" s="16">
        <v>0</v>
      </c>
      <c r="J144" s="31">
        <v>0</v>
      </c>
      <c r="K144" s="16">
        <v>0</v>
      </c>
      <c r="L144" s="31">
        <v>0</v>
      </c>
      <c r="M144" s="14"/>
      <c r="N144" s="16">
        <f t="shared" si="6"/>
        <v>0</v>
      </c>
      <c r="O144" s="31">
        <f t="shared" si="6"/>
        <v>0</v>
      </c>
      <c r="P144" s="15"/>
      <c r="Q144" s="21">
        <f t="shared" si="7"/>
        <v>0</v>
      </c>
      <c r="R144" s="14"/>
    </row>
    <row r="145" spans="1:20" ht="15.6" thickTop="1" thickBot="1" x14ac:dyDescent="0.35">
      <c r="A145" s="1" t="s">
        <v>29</v>
      </c>
      <c r="C145" s="16">
        <v>0</v>
      </c>
      <c r="D145" s="31">
        <v>0</v>
      </c>
      <c r="E145" s="16">
        <v>0</v>
      </c>
      <c r="F145" s="31">
        <v>0</v>
      </c>
      <c r="G145" s="16">
        <v>0</v>
      </c>
      <c r="H145" s="31">
        <v>0</v>
      </c>
      <c r="I145" s="16">
        <v>0</v>
      </c>
      <c r="J145" s="31">
        <v>0</v>
      </c>
      <c r="K145" s="16">
        <v>0</v>
      </c>
      <c r="L145" s="31">
        <v>0</v>
      </c>
      <c r="M145" s="14"/>
      <c r="N145" s="16">
        <f t="shared" si="6"/>
        <v>0</v>
      </c>
      <c r="O145" s="31">
        <f t="shared" si="6"/>
        <v>0</v>
      </c>
      <c r="P145" s="15"/>
      <c r="Q145" s="21">
        <f t="shared" si="7"/>
        <v>0</v>
      </c>
      <c r="R145" s="14"/>
    </row>
    <row r="146" spans="1:20" ht="15.6" thickTop="1" thickBot="1" x14ac:dyDescent="0.35">
      <c r="A146" s="1" t="s">
        <v>134</v>
      </c>
      <c r="C146" s="16">
        <v>0</v>
      </c>
      <c r="D146" s="31">
        <v>0</v>
      </c>
      <c r="E146" s="16">
        <v>0</v>
      </c>
      <c r="F146" s="31">
        <v>0</v>
      </c>
      <c r="G146" s="16">
        <v>0</v>
      </c>
      <c r="H146" s="31">
        <v>0</v>
      </c>
      <c r="I146" s="16">
        <v>0</v>
      </c>
      <c r="J146" s="31">
        <v>0</v>
      </c>
      <c r="K146" s="16">
        <v>0</v>
      </c>
      <c r="L146" s="31">
        <v>0</v>
      </c>
      <c r="M146" s="14"/>
      <c r="N146" s="16">
        <f t="shared" si="6"/>
        <v>0</v>
      </c>
      <c r="O146" s="31">
        <f t="shared" si="6"/>
        <v>0</v>
      </c>
      <c r="P146" s="15"/>
      <c r="Q146" s="21">
        <f t="shared" si="7"/>
        <v>0</v>
      </c>
      <c r="R146" s="14"/>
    </row>
    <row r="147" spans="1:20" ht="15.6" thickTop="1" thickBot="1" x14ac:dyDescent="0.35">
      <c r="A147" s="6" t="s">
        <v>135</v>
      </c>
      <c r="B147" s="5"/>
      <c r="C147" s="10">
        <v>0</v>
      </c>
      <c r="D147" s="29">
        <v>0</v>
      </c>
      <c r="E147" s="10">
        <v>0</v>
      </c>
      <c r="F147" s="29">
        <v>0</v>
      </c>
      <c r="G147" s="10">
        <v>0</v>
      </c>
      <c r="H147" s="29">
        <v>0</v>
      </c>
      <c r="I147" s="10">
        <v>0</v>
      </c>
      <c r="J147" s="29">
        <v>0</v>
      </c>
      <c r="K147" s="10">
        <v>0</v>
      </c>
      <c r="L147" s="29">
        <v>0</v>
      </c>
      <c r="M147" s="11"/>
      <c r="N147" s="10">
        <f t="shared" si="6"/>
        <v>0</v>
      </c>
      <c r="O147" s="29">
        <f t="shared" si="6"/>
        <v>0</v>
      </c>
      <c r="P147" s="12"/>
      <c r="Q147" s="21">
        <f t="shared" si="7"/>
        <v>0</v>
      </c>
      <c r="R147" s="11"/>
    </row>
    <row r="148" spans="1:20" ht="15.6" thickTop="1" thickBot="1" x14ac:dyDescent="0.35">
      <c r="A148" s="25" t="s">
        <v>56</v>
      </c>
      <c r="C148" s="13">
        <v>0</v>
      </c>
      <c r="D148" s="30">
        <v>0</v>
      </c>
      <c r="E148" s="13">
        <v>0</v>
      </c>
      <c r="F148" s="30">
        <v>0</v>
      </c>
      <c r="G148" s="13">
        <v>0</v>
      </c>
      <c r="H148" s="30">
        <v>0</v>
      </c>
      <c r="I148" s="13">
        <v>0</v>
      </c>
      <c r="J148" s="30">
        <v>0</v>
      </c>
      <c r="K148" s="13">
        <v>0</v>
      </c>
      <c r="L148" s="30">
        <v>0</v>
      </c>
      <c r="M148" s="14"/>
      <c r="N148" s="13">
        <f t="shared" si="6"/>
        <v>0</v>
      </c>
      <c r="O148" s="30">
        <f t="shared" si="6"/>
        <v>0</v>
      </c>
      <c r="P148" s="15"/>
      <c r="Q148" s="21">
        <f t="shared" si="7"/>
        <v>0</v>
      </c>
      <c r="R148" s="21">
        <f>SUM(Q148:Q152)</f>
        <v>0</v>
      </c>
      <c r="T148" t="s">
        <v>478</v>
      </c>
    </row>
    <row r="149" spans="1:20" ht="15.6" thickTop="1" thickBot="1" x14ac:dyDescent="0.35">
      <c r="A149" s="25" t="s">
        <v>136</v>
      </c>
      <c r="C149" s="16">
        <v>0</v>
      </c>
      <c r="D149" s="31">
        <v>0</v>
      </c>
      <c r="E149" s="16">
        <v>0</v>
      </c>
      <c r="F149" s="31">
        <v>0</v>
      </c>
      <c r="G149" s="16">
        <v>0</v>
      </c>
      <c r="H149" s="31">
        <v>0</v>
      </c>
      <c r="I149" s="16">
        <v>0</v>
      </c>
      <c r="J149" s="31">
        <v>0</v>
      </c>
      <c r="K149" s="16">
        <v>0</v>
      </c>
      <c r="L149" s="31">
        <v>0</v>
      </c>
      <c r="M149" s="14"/>
      <c r="N149" s="16">
        <f t="shared" si="6"/>
        <v>0</v>
      </c>
      <c r="O149" s="31">
        <f t="shared" si="6"/>
        <v>0</v>
      </c>
      <c r="P149" s="15"/>
      <c r="Q149" s="21">
        <f t="shared" si="7"/>
        <v>0</v>
      </c>
      <c r="R149" s="14"/>
    </row>
    <row r="150" spans="1:20" ht="15.6" thickTop="1" thickBot="1" x14ac:dyDescent="0.35">
      <c r="A150" s="25" t="s">
        <v>57</v>
      </c>
      <c r="C150" s="16">
        <v>0</v>
      </c>
      <c r="D150" s="31">
        <v>0</v>
      </c>
      <c r="E150" s="16">
        <v>0</v>
      </c>
      <c r="F150" s="31">
        <v>0</v>
      </c>
      <c r="G150" s="16">
        <v>0</v>
      </c>
      <c r="H150" s="31">
        <v>0</v>
      </c>
      <c r="I150" s="16">
        <v>0</v>
      </c>
      <c r="J150" s="31">
        <v>0</v>
      </c>
      <c r="K150" s="16">
        <v>0</v>
      </c>
      <c r="L150" s="31">
        <v>0</v>
      </c>
      <c r="M150" s="14"/>
      <c r="N150" s="16">
        <f t="shared" si="6"/>
        <v>0</v>
      </c>
      <c r="O150" s="31">
        <f t="shared" si="6"/>
        <v>0</v>
      </c>
      <c r="P150" s="15"/>
      <c r="Q150" s="21">
        <f t="shared" si="7"/>
        <v>0</v>
      </c>
      <c r="R150" s="14"/>
    </row>
    <row r="151" spans="1:20" ht="15.6" thickTop="1" thickBot="1" x14ac:dyDescent="0.35">
      <c r="A151" s="25" t="s">
        <v>137</v>
      </c>
      <c r="C151" s="16">
        <v>0</v>
      </c>
      <c r="D151" s="31">
        <v>0</v>
      </c>
      <c r="E151" s="16">
        <v>0</v>
      </c>
      <c r="F151" s="31">
        <v>0</v>
      </c>
      <c r="G151" s="16">
        <v>0</v>
      </c>
      <c r="H151" s="31">
        <v>0</v>
      </c>
      <c r="I151" s="16">
        <v>0</v>
      </c>
      <c r="J151" s="31">
        <v>0</v>
      </c>
      <c r="K151" s="16">
        <v>0</v>
      </c>
      <c r="L151" s="31">
        <v>0</v>
      </c>
      <c r="M151" s="14"/>
      <c r="N151" s="16">
        <f t="shared" si="6"/>
        <v>0</v>
      </c>
      <c r="O151" s="31">
        <f t="shared" si="6"/>
        <v>0</v>
      </c>
      <c r="P151" s="15"/>
      <c r="Q151" s="21">
        <f t="shared" si="7"/>
        <v>0</v>
      </c>
      <c r="R151" s="14"/>
    </row>
    <row r="152" spans="1:20" ht="15.6" thickTop="1" thickBot="1" x14ac:dyDescent="0.35">
      <c r="A152" s="26" t="s">
        <v>30</v>
      </c>
      <c r="B152" s="5"/>
      <c r="C152" s="10">
        <v>0</v>
      </c>
      <c r="D152" s="29">
        <v>0</v>
      </c>
      <c r="E152" s="10">
        <v>0</v>
      </c>
      <c r="F152" s="29">
        <v>0</v>
      </c>
      <c r="G152" s="10">
        <v>0</v>
      </c>
      <c r="H152" s="29">
        <v>0</v>
      </c>
      <c r="I152" s="10">
        <v>0</v>
      </c>
      <c r="J152" s="29">
        <v>0</v>
      </c>
      <c r="K152" s="10">
        <v>0</v>
      </c>
      <c r="L152" s="29">
        <v>0</v>
      </c>
      <c r="M152" s="11"/>
      <c r="N152" s="10">
        <f t="shared" si="6"/>
        <v>0</v>
      </c>
      <c r="O152" s="29">
        <f t="shared" si="6"/>
        <v>0</v>
      </c>
      <c r="P152" s="12"/>
      <c r="Q152" s="21">
        <f t="shared" si="7"/>
        <v>0</v>
      </c>
      <c r="R152" s="11"/>
    </row>
    <row r="153" spans="1:20" ht="15.6" thickTop="1" thickBot="1" x14ac:dyDescent="0.35">
      <c r="A153" s="1" t="s">
        <v>138</v>
      </c>
      <c r="C153" s="13">
        <v>0</v>
      </c>
      <c r="D153" s="30">
        <v>0</v>
      </c>
      <c r="E153" s="13">
        <v>0</v>
      </c>
      <c r="F153" s="30">
        <v>0</v>
      </c>
      <c r="G153" s="13">
        <v>0</v>
      </c>
      <c r="H153" s="30">
        <v>0</v>
      </c>
      <c r="I153" s="13">
        <v>0</v>
      </c>
      <c r="J153" s="30">
        <v>0</v>
      </c>
      <c r="K153" s="13">
        <v>0</v>
      </c>
      <c r="L153" s="30">
        <v>0</v>
      </c>
      <c r="M153" s="14"/>
      <c r="N153" s="13">
        <f t="shared" si="6"/>
        <v>0</v>
      </c>
      <c r="O153" s="30">
        <f t="shared" si="6"/>
        <v>0</v>
      </c>
      <c r="P153" s="15"/>
      <c r="Q153" s="21">
        <f t="shared" si="7"/>
        <v>0</v>
      </c>
      <c r="R153" s="21">
        <f>SUM(Q153:Q158)</f>
        <v>0</v>
      </c>
      <c r="T153" t="s">
        <v>469</v>
      </c>
    </row>
    <row r="154" spans="1:20" ht="15.6" thickTop="1" thickBot="1" x14ac:dyDescent="0.35">
      <c r="A154" s="1" t="s">
        <v>139</v>
      </c>
      <c r="C154" s="16">
        <v>0</v>
      </c>
      <c r="D154" s="31">
        <v>0</v>
      </c>
      <c r="E154" s="16">
        <v>0</v>
      </c>
      <c r="F154" s="31">
        <v>0</v>
      </c>
      <c r="G154" s="16">
        <v>0</v>
      </c>
      <c r="H154" s="31">
        <v>0</v>
      </c>
      <c r="I154" s="16">
        <v>0</v>
      </c>
      <c r="J154" s="31">
        <v>0</v>
      </c>
      <c r="K154" s="16">
        <v>0</v>
      </c>
      <c r="L154" s="31">
        <v>0</v>
      </c>
      <c r="M154" s="14"/>
      <c r="N154" s="16">
        <f t="shared" si="6"/>
        <v>0</v>
      </c>
      <c r="O154" s="31">
        <f t="shared" si="6"/>
        <v>0</v>
      </c>
      <c r="P154" s="15"/>
      <c r="Q154" s="21">
        <f t="shared" si="7"/>
        <v>0</v>
      </c>
      <c r="R154" s="14"/>
    </row>
    <row r="155" spans="1:20" ht="15.6" thickTop="1" thickBot="1" x14ac:dyDescent="0.35">
      <c r="A155" s="1" t="s">
        <v>140</v>
      </c>
      <c r="C155" s="16">
        <v>0</v>
      </c>
      <c r="D155" s="31">
        <v>0</v>
      </c>
      <c r="E155" s="16">
        <v>0</v>
      </c>
      <c r="F155" s="31">
        <v>0</v>
      </c>
      <c r="G155" s="16">
        <v>0</v>
      </c>
      <c r="H155" s="31">
        <v>0</v>
      </c>
      <c r="I155" s="16">
        <v>0</v>
      </c>
      <c r="J155" s="31">
        <v>0</v>
      </c>
      <c r="K155" s="16">
        <v>0</v>
      </c>
      <c r="L155" s="31">
        <v>0</v>
      </c>
      <c r="M155" s="14"/>
      <c r="N155" s="16">
        <f t="shared" si="6"/>
        <v>0</v>
      </c>
      <c r="O155" s="31">
        <f t="shared" si="6"/>
        <v>0</v>
      </c>
      <c r="P155" s="15"/>
      <c r="Q155" s="21">
        <f t="shared" si="7"/>
        <v>0</v>
      </c>
      <c r="R155" s="14"/>
    </row>
    <row r="156" spans="1:20" ht="15.6" thickTop="1" thickBot="1" x14ac:dyDescent="0.35">
      <c r="A156" s="1" t="s">
        <v>141</v>
      </c>
      <c r="C156" s="16">
        <v>0</v>
      </c>
      <c r="D156" s="31">
        <v>0</v>
      </c>
      <c r="E156" s="16">
        <v>0</v>
      </c>
      <c r="F156" s="31">
        <v>0</v>
      </c>
      <c r="G156" s="16">
        <v>0</v>
      </c>
      <c r="H156" s="31">
        <v>0</v>
      </c>
      <c r="I156" s="16">
        <v>0</v>
      </c>
      <c r="J156" s="31">
        <v>0</v>
      </c>
      <c r="K156" s="16">
        <v>0</v>
      </c>
      <c r="L156" s="31">
        <v>0</v>
      </c>
      <c r="M156" s="14"/>
      <c r="N156" s="16">
        <f t="shared" si="6"/>
        <v>0</v>
      </c>
      <c r="O156" s="31">
        <f t="shared" si="6"/>
        <v>0</v>
      </c>
      <c r="P156" s="15"/>
      <c r="Q156" s="21">
        <f t="shared" si="7"/>
        <v>0</v>
      </c>
      <c r="R156" s="14"/>
    </row>
    <row r="157" spans="1:20" ht="15.6" thickTop="1" thickBot="1" x14ac:dyDescent="0.35">
      <c r="A157" s="1" t="s">
        <v>142</v>
      </c>
      <c r="C157" s="16">
        <v>0</v>
      </c>
      <c r="D157" s="31">
        <v>0</v>
      </c>
      <c r="E157" s="16">
        <v>0</v>
      </c>
      <c r="F157" s="31">
        <v>0</v>
      </c>
      <c r="G157" s="16">
        <v>0</v>
      </c>
      <c r="H157" s="31">
        <v>0</v>
      </c>
      <c r="I157" s="16">
        <v>0</v>
      </c>
      <c r="J157" s="31">
        <v>0</v>
      </c>
      <c r="K157" s="16">
        <v>0</v>
      </c>
      <c r="L157" s="31">
        <v>0</v>
      </c>
      <c r="M157" s="14"/>
      <c r="N157" s="16">
        <f t="shared" si="6"/>
        <v>0</v>
      </c>
      <c r="O157" s="31">
        <f t="shared" si="6"/>
        <v>0</v>
      </c>
      <c r="P157" s="15"/>
      <c r="Q157" s="21">
        <f t="shared" si="7"/>
        <v>0</v>
      </c>
      <c r="R157" s="14"/>
    </row>
    <row r="158" spans="1:20" ht="15.6" thickTop="1" thickBot="1" x14ac:dyDescent="0.35">
      <c r="A158" s="6" t="s">
        <v>31</v>
      </c>
      <c r="B158" s="5"/>
      <c r="C158" s="10">
        <v>0</v>
      </c>
      <c r="D158" s="29">
        <v>0</v>
      </c>
      <c r="E158" s="10">
        <v>0</v>
      </c>
      <c r="F158" s="29">
        <v>0</v>
      </c>
      <c r="G158" s="10">
        <v>0</v>
      </c>
      <c r="H158" s="29">
        <v>0</v>
      </c>
      <c r="I158" s="10">
        <v>0</v>
      </c>
      <c r="J158" s="29">
        <v>0</v>
      </c>
      <c r="K158" s="10">
        <v>0</v>
      </c>
      <c r="L158" s="29">
        <v>0</v>
      </c>
      <c r="M158" s="11"/>
      <c r="N158" s="10">
        <f t="shared" si="6"/>
        <v>0</v>
      </c>
      <c r="O158" s="29">
        <f t="shared" si="6"/>
        <v>0</v>
      </c>
      <c r="P158" s="12"/>
      <c r="Q158" s="21">
        <f t="shared" si="7"/>
        <v>0</v>
      </c>
    </row>
    <row r="159" spans="1:20" ht="15.6" thickTop="1" thickBot="1" x14ac:dyDescent="0.35">
      <c r="A159" s="7" t="s">
        <v>229</v>
      </c>
      <c r="B159" s="8" t="s">
        <v>500</v>
      </c>
      <c r="C159" s="17">
        <v>0</v>
      </c>
      <c r="D159" s="32">
        <v>0</v>
      </c>
      <c r="E159" s="17">
        <v>0</v>
      </c>
      <c r="F159" s="32">
        <v>0</v>
      </c>
      <c r="G159" s="17">
        <v>0</v>
      </c>
      <c r="H159" s="32">
        <v>0</v>
      </c>
      <c r="I159" s="17">
        <v>0</v>
      </c>
      <c r="J159" s="32">
        <v>0</v>
      </c>
      <c r="K159" s="17">
        <v>0</v>
      </c>
      <c r="L159" s="32">
        <v>0</v>
      </c>
      <c r="M159" s="18"/>
      <c r="N159" s="17">
        <f t="shared" si="6"/>
        <v>0</v>
      </c>
      <c r="O159" s="32">
        <f t="shared" si="6"/>
        <v>0</v>
      </c>
      <c r="P159" s="19"/>
      <c r="Q159" s="21">
        <f t="shared" si="7"/>
        <v>0</v>
      </c>
    </row>
    <row r="160" spans="1:20" ht="15.6" thickTop="1" thickBot="1" x14ac:dyDescent="0.35">
      <c r="A160" s="7" t="s">
        <v>228</v>
      </c>
      <c r="B160" s="8" t="s">
        <v>500</v>
      </c>
      <c r="C160" s="17">
        <v>0</v>
      </c>
      <c r="D160" s="32">
        <v>0</v>
      </c>
      <c r="E160" s="17">
        <v>0</v>
      </c>
      <c r="F160" s="32">
        <v>0</v>
      </c>
      <c r="G160" s="17">
        <v>0</v>
      </c>
      <c r="H160" s="32">
        <v>0</v>
      </c>
      <c r="I160" s="17">
        <v>0</v>
      </c>
      <c r="J160" s="32">
        <v>0</v>
      </c>
      <c r="K160" s="17">
        <v>0</v>
      </c>
      <c r="L160" s="32">
        <v>0</v>
      </c>
      <c r="M160" s="18"/>
      <c r="N160" s="17">
        <f t="shared" si="6"/>
        <v>0</v>
      </c>
      <c r="O160" s="32">
        <f t="shared" si="6"/>
        <v>0</v>
      </c>
      <c r="P160" s="19"/>
      <c r="Q160" s="21">
        <f t="shared" si="7"/>
        <v>0</v>
      </c>
    </row>
    <row r="161" spans="1:20" ht="15.6" thickTop="1" thickBot="1" x14ac:dyDescent="0.35">
      <c r="A161" s="25" t="s">
        <v>143</v>
      </c>
      <c r="C161" s="13">
        <v>0</v>
      </c>
      <c r="D161" s="30">
        <v>0</v>
      </c>
      <c r="E161" s="13">
        <v>0</v>
      </c>
      <c r="F161" s="30">
        <v>0</v>
      </c>
      <c r="G161" s="13">
        <v>0</v>
      </c>
      <c r="H161" s="30">
        <v>0</v>
      </c>
      <c r="I161" s="13">
        <v>0</v>
      </c>
      <c r="J161" s="30">
        <v>0</v>
      </c>
      <c r="K161" s="13">
        <v>0</v>
      </c>
      <c r="L161" s="30">
        <v>0</v>
      </c>
      <c r="M161" s="14"/>
      <c r="N161" s="13">
        <f t="shared" si="6"/>
        <v>0</v>
      </c>
      <c r="O161" s="30">
        <f t="shared" si="6"/>
        <v>0</v>
      </c>
      <c r="P161" s="15"/>
      <c r="Q161" s="21">
        <f t="shared" si="7"/>
        <v>0</v>
      </c>
      <c r="R161" s="21">
        <f>SUM(Q161:Q163)</f>
        <v>0</v>
      </c>
      <c r="T161" t="s">
        <v>487</v>
      </c>
    </row>
    <row r="162" spans="1:20" ht="15.6" thickTop="1" thickBot="1" x14ac:dyDescent="0.35">
      <c r="A162" s="25" t="s">
        <v>32</v>
      </c>
      <c r="C162" s="16">
        <v>0</v>
      </c>
      <c r="D162" s="31">
        <v>0</v>
      </c>
      <c r="E162" s="16">
        <v>0</v>
      </c>
      <c r="F162" s="31">
        <v>0</v>
      </c>
      <c r="G162" s="16">
        <v>0</v>
      </c>
      <c r="H162" s="31">
        <v>0</v>
      </c>
      <c r="I162" s="16">
        <v>0</v>
      </c>
      <c r="J162" s="31">
        <v>0</v>
      </c>
      <c r="K162" s="16">
        <v>0</v>
      </c>
      <c r="L162" s="31">
        <v>0</v>
      </c>
      <c r="M162" s="14"/>
      <c r="N162" s="16">
        <f t="shared" si="6"/>
        <v>0</v>
      </c>
      <c r="O162" s="31">
        <f t="shared" si="6"/>
        <v>0</v>
      </c>
      <c r="P162" s="15"/>
      <c r="Q162" s="21">
        <f t="shared" si="7"/>
        <v>0</v>
      </c>
      <c r="R162" s="14"/>
    </row>
    <row r="163" spans="1:20" ht="15.6" thickTop="1" thickBot="1" x14ac:dyDescent="0.35">
      <c r="A163" s="26" t="s">
        <v>144</v>
      </c>
      <c r="B163" s="5"/>
      <c r="C163" s="10">
        <v>0</v>
      </c>
      <c r="D163" s="29">
        <v>0</v>
      </c>
      <c r="E163" s="10">
        <v>0</v>
      </c>
      <c r="F163" s="29">
        <v>0</v>
      </c>
      <c r="G163" s="10">
        <v>0</v>
      </c>
      <c r="H163" s="29">
        <v>0</v>
      </c>
      <c r="I163" s="10">
        <v>0</v>
      </c>
      <c r="J163" s="29">
        <v>0</v>
      </c>
      <c r="K163" s="10">
        <v>0</v>
      </c>
      <c r="L163" s="29">
        <v>0</v>
      </c>
      <c r="M163" s="11"/>
      <c r="N163" s="10">
        <f t="shared" si="6"/>
        <v>0</v>
      </c>
      <c r="O163" s="29">
        <f t="shared" si="6"/>
        <v>0</v>
      </c>
      <c r="P163" s="12"/>
      <c r="Q163" s="21">
        <f t="shared" si="7"/>
        <v>0</v>
      </c>
      <c r="R163" s="14"/>
    </row>
    <row r="164" spans="1:20" ht="15.6" thickTop="1" thickBot="1" x14ac:dyDescent="0.35">
      <c r="A164" s="7" t="s">
        <v>246</v>
      </c>
      <c r="B164" s="8" t="s">
        <v>500</v>
      </c>
      <c r="C164" s="17">
        <v>0</v>
      </c>
      <c r="D164" s="32">
        <v>0</v>
      </c>
      <c r="E164" s="17">
        <v>0</v>
      </c>
      <c r="F164" s="32">
        <v>0</v>
      </c>
      <c r="G164" s="17">
        <v>0</v>
      </c>
      <c r="H164" s="32">
        <v>0</v>
      </c>
      <c r="I164" s="17">
        <v>0</v>
      </c>
      <c r="J164" s="32">
        <v>0</v>
      </c>
      <c r="K164" s="17">
        <v>0</v>
      </c>
      <c r="L164" s="32">
        <v>0</v>
      </c>
      <c r="M164" s="18"/>
      <c r="N164" s="17">
        <f t="shared" si="6"/>
        <v>0</v>
      </c>
      <c r="O164" s="32">
        <f t="shared" si="6"/>
        <v>0</v>
      </c>
      <c r="P164" s="19"/>
      <c r="Q164" s="21">
        <f t="shared" si="7"/>
        <v>0</v>
      </c>
    </row>
    <row r="165" spans="1:20" ht="15.6" thickTop="1" thickBot="1" x14ac:dyDescent="0.35">
      <c r="A165" s="23" t="s">
        <v>145</v>
      </c>
      <c r="C165" s="13">
        <v>0</v>
      </c>
      <c r="D165" s="30">
        <v>1</v>
      </c>
      <c r="E165" s="13">
        <v>2</v>
      </c>
      <c r="F165" s="30">
        <v>3</v>
      </c>
      <c r="G165" s="13">
        <v>2</v>
      </c>
      <c r="H165" s="30">
        <v>0</v>
      </c>
      <c r="I165" s="13">
        <v>0</v>
      </c>
      <c r="J165" s="30">
        <v>1</v>
      </c>
      <c r="K165" s="13">
        <v>0</v>
      </c>
      <c r="L165" s="30">
        <v>2</v>
      </c>
      <c r="M165" s="14"/>
      <c r="N165" s="13">
        <f t="shared" si="6"/>
        <v>4</v>
      </c>
      <c r="O165" s="30">
        <f t="shared" si="6"/>
        <v>7</v>
      </c>
      <c r="P165" s="15"/>
      <c r="Q165" s="21">
        <f t="shared" si="7"/>
        <v>11</v>
      </c>
      <c r="R165" s="21">
        <f>SUM(Q165:Q170)</f>
        <v>55</v>
      </c>
      <c r="T165" t="s">
        <v>488</v>
      </c>
    </row>
    <row r="166" spans="1:20" ht="15.6" thickTop="1" thickBot="1" x14ac:dyDescent="0.35">
      <c r="A166" s="23" t="s">
        <v>146</v>
      </c>
      <c r="C166" s="16">
        <v>0</v>
      </c>
      <c r="D166" s="31">
        <v>2</v>
      </c>
      <c r="E166" s="16">
        <v>0</v>
      </c>
      <c r="F166" s="31">
        <v>1</v>
      </c>
      <c r="G166" s="16">
        <v>0</v>
      </c>
      <c r="H166" s="31">
        <v>1</v>
      </c>
      <c r="I166" s="16">
        <v>0</v>
      </c>
      <c r="J166" s="31">
        <v>1</v>
      </c>
      <c r="K166" s="16">
        <v>1</v>
      </c>
      <c r="L166" s="31">
        <v>1</v>
      </c>
      <c r="M166" s="14"/>
      <c r="N166" s="16">
        <f t="shared" si="6"/>
        <v>1</v>
      </c>
      <c r="O166" s="31">
        <f t="shared" si="6"/>
        <v>6</v>
      </c>
      <c r="P166" s="15"/>
      <c r="Q166" s="21">
        <f t="shared" si="7"/>
        <v>7</v>
      </c>
      <c r="R166" s="14"/>
    </row>
    <row r="167" spans="1:20" ht="15.6" thickTop="1" thickBot="1" x14ac:dyDescent="0.35">
      <c r="A167" s="23" t="s">
        <v>147</v>
      </c>
      <c r="C167" s="16">
        <v>0</v>
      </c>
      <c r="D167" s="31">
        <v>0</v>
      </c>
      <c r="E167" s="16">
        <v>0</v>
      </c>
      <c r="F167" s="31">
        <v>1</v>
      </c>
      <c r="G167" s="16">
        <v>1</v>
      </c>
      <c r="H167" s="31">
        <v>2</v>
      </c>
      <c r="I167" s="16">
        <v>0</v>
      </c>
      <c r="J167" s="31">
        <v>0</v>
      </c>
      <c r="K167" s="16">
        <v>1</v>
      </c>
      <c r="L167" s="31">
        <v>0</v>
      </c>
      <c r="M167" s="14"/>
      <c r="N167" s="16">
        <f t="shared" si="6"/>
        <v>2</v>
      </c>
      <c r="O167" s="31">
        <f t="shared" si="6"/>
        <v>3</v>
      </c>
      <c r="P167" s="15"/>
      <c r="Q167" s="21">
        <f t="shared" si="7"/>
        <v>5</v>
      </c>
      <c r="R167" s="14"/>
    </row>
    <row r="168" spans="1:20" ht="15.6" thickTop="1" thickBot="1" x14ac:dyDescent="0.35">
      <c r="A168" s="23" t="s">
        <v>58</v>
      </c>
      <c r="C168" s="16">
        <v>0</v>
      </c>
      <c r="D168" s="31">
        <v>0</v>
      </c>
      <c r="E168" s="16">
        <v>4</v>
      </c>
      <c r="F168" s="31">
        <v>1</v>
      </c>
      <c r="G168" s="16">
        <v>0</v>
      </c>
      <c r="H168" s="31">
        <v>3</v>
      </c>
      <c r="I168" s="16">
        <v>1</v>
      </c>
      <c r="J168" s="31">
        <v>0</v>
      </c>
      <c r="K168" s="16">
        <v>2</v>
      </c>
      <c r="L168" s="31">
        <v>1</v>
      </c>
      <c r="M168" s="14"/>
      <c r="N168" s="16">
        <f t="shared" si="6"/>
        <v>7</v>
      </c>
      <c r="O168" s="31">
        <f t="shared" si="6"/>
        <v>5</v>
      </c>
      <c r="P168" s="15"/>
      <c r="Q168" s="21">
        <f t="shared" si="7"/>
        <v>12</v>
      </c>
      <c r="R168" s="14"/>
    </row>
    <row r="169" spans="1:20" ht="15.6" thickTop="1" thickBot="1" x14ac:dyDescent="0.35">
      <c r="A169" s="23" t="s">
        <v>148</v>
      </c>
      <c r="C169" s="16">
        <v>0</v>
      </c>
      <c r="D169" s="31">
        <v>0</v>
      </c>
      <c r="E169" s="16">
        <v>0</v>
      </c>
      <c r="F169" s="31">
        <v>2</v>
      </c>
      <c r="G169" s="16">
        <v>0</v>
      </c>
      <c r="H169" s="31">
        <v>0</v>
      </c>
      <c r="I169" s="16">
        <v>0</v>
      </c>
      <c r="J169" s="31">
        <v>0</v>
      </c>
      <c r="K169" s="16">
        <v>5</v>
      </c>
      <c r="L169" s="31">
        <v>0</v>
      </c>
      <c r="M169" s="14"/>
      <c r="N169" s="16">
        <f t="shared" si="6"/>
        <v>5</v>
      </c>
      <c r="O169" s="31">
        <f t="shared" si="6"/>
        <v>2</v>
      </c>
      <c r="P169" s="15"/>
      <c r="Q169" s="21">
        <f t="shared" si="7"/>
        <v>7</v>
      </c>
      <c r="R169" s="14"/>
    </row>
    <row r="170" spans="1:20" ht="15.6" thickTop="1" thickBot="1" x14ac:dyDescent="0.35">
      <c r="A170" s="24" t="s">
        <v>149</v>
      </c>
      <c r="B170" s="5"/>
      <c r="C170" s="10">
        <v>0</v>
      </c>
      <c r="D170" s="29">
        <v>0</v>
      </c>
      <c r="E170" s="10">
        <v>5</v>
      </c>
      <c r="F170" s="29">
        <v>2</v>
      </c>
      <c r="G170" s="10">
        <v>1</v>
      </c>
      <c r="H170" s="29">
        <v>1</v>
      </c>
      <c r="I170" s="10">
        <v>1</v>
      </c>
      <c r="J170" s="29">
        <v>0</v>
      </c>
      <c r="K170" s="10">
        <v>2</v>
      </c>
      <c r="L170" s="29">
        <v>1</v>
      </c>
      <c r="M170" s="11"/>
      <c r="N170" s="10">
        <f t="shared" si="6"/>
        <v>9</v>
      </c>
      <c r="O170" s="29">
        <f t="shared" si="6"/>
        <v>4</v>
      </c>
      <c r="P170" s="12"/>
      <c r="Q170" s="21">
        <f t="shared" si="7"/>
        <v>13</v>
      </c>
    </row>
    <row r="171" spans="1:20" ht="15.6" thickTop="1" thickBot="1" x14ac:dyDescent="0.35">
      <c r="A171" s="7" t="s">
        <v>251</v>
      </c>
      <c r="B171" s="8" t="s">
        <v>500</v>
      </c>
      <c r="C171" s="17">
        <v>0</v>
      </c>
      <c r="D171" s="32">
        <v>0</v>
      </c>
      <c r="E171" s="17">
        <v>0</v>
      </c>
      <c r="F171" s="32">
        <v>0</v>
      </c>
      <c r="G171" s="17">
        <v>0</v>
      </c>
      <c r="H171" s="32">
        <v>0</v>
      </c>
      <c r="I171" s="17">
        <v>0</v>
      </c>
      <c r="J171" s="32">
        <v>0</v>
      </c>
      <c r="K171" s="17">
        <v>0</v>
      </c>
      <c r="L171" s="32">
        <v>0</v>
      </c>
      <c r="M171" s="18"/>
      <c r="N171" s="17">
        <f t="shared" si="6"/>
        <v>0</v>
      </c>
      <c r="O171" s="32">
        <f t="shared" si="6"/>
        <v>0</v>
      </c>
      <c r="P171" s="19"/>
      <c r="Q171" s="21">
        <f t="shared" si="7"/>
        <v>0</v>
      </c>
    </row>
    <row r="172" spans="1:20" ht="15.6" thickTop="1" thickBot="1" x14ac:dyDescent="0.35">
      <c r="A172" s="7" t="s">
        <v>219</v>
      </c>
      <c r="B172" s="8" t="s">
        <v>500</v>
      </c>
      <c r="C172" s="17">
        <v>0</v>
      </c>
      <c r="D172" s="32">
        <v>0</v>
      </c>
      <c r="E172" s="17">
        <v>0</v>
      </c>
      <c r="F172" s="32">
        <v>0</v>
      </c>
      <c r="G172" s="17">
        <v>0</v>
      </c>
      <c r="H172" s="32">
        <v>0</v>
      </c>
      <c r="I172" s="17">
        <v>0</v>
      </c>
      <c r="J172" s="32">
        <v>0</v>
      </c>
      <c r="K172" s="17">
        <v>0</v>
      </c>
      <c r="L172" s="32">
        <v>0</v>
      </c>
      <c r="M172" s="18"/>
      <c r="N172" s="17">
        <f t="shared" si="6"/>
        <v>0</v>
      </c>
      <c r="O172" s="32">
        <f t="shared" si="6"/>
        <v>0</v>
      </c>
      <c r="P172" s="19"/>
      <c r="Q172" s="21">
        <f t="shared" si="7"/>
        <v>0</v>
      </c>
    </row>
    <row r="173" spans="1:20" ht="15.6" thickTop="1" thickBot="1" x14ac:dyDescent="0.35">
      <c r="A173" s="1" t="s">
        <v>33</v>
      </c>
      <c r="C173" s="13">
        <v>0</v>
      </c>
      <c r="D173" s="30">
        <v>0</v>
      </c>
      <c r="E173" s="13">
        <v>0</v>
      </c>
      <c r="F173" s="30">
        <v>0</v>
      </c>
      <c r="G173" s="13">
        <v>0</v>
      </c>
      <c r="H173" s="30">
        <v>0</v>
      </c>
      <c r="I173" s="13">
        <v>0</v>
      </c>
      <c r="J173" s="30">
        <v>0</v>
      </c>
      <c r="K173" s="13">
        <v>0</v>
      </c>
      <c r="L173" s="30">
        <v>0</v>
      </c>
      <c r="M173" s="14"/>
      <c r="N173" s="13">
        <f t="shared" si="6"/>
        <v>0</v>
      </c>
      <c r="O173" s="30">
        <f t="shared" si="6"/>
        <v>0</v>
      </c>
      <c r="P173" s="15"/>
      <c r="Q173" s="21">
        <f t="shared" si="7"/>
        <v>0</v>
      </c>
      <c r="R173" s="21">
        <f>SUM(Q173:Q177)</f>
        <v>0</v>
      </c>
      <c r="T173" t="s">
        <v>477</v>
      </c>
    </row>
    <row r="174" spans="1:20" ht="15.6" thickTop="1" thickBot="1" x14ac:dyDescent="0.35">
      <c r="A174" s="1" t="s">
        <v>150</v>
      </c>
      <c r="C174" s="16">
        <v>0</v>
      </c>
      <c r="D174" s="31">
        <v>0</v>
      </c>
      <c r="E174" s="16">
        <v>0</v>
      </c>
      <c r="F174" s="31">
        <v>0</v>
      </c>
      <c r="G174" s="16">
        <v>0</v>
      </c>
      <c r="H174" s="31">
        <v>0</v>
      </c>
      <c r="I174" s="16">
        <v>0</v>
      </c>
      <c r="J174" s="31">
        <v>0</v>
      </c>
      <c r="K174" s="16">
        <v>0</v>
      </c>
      <c r="L174" s="31">
        <v>0</v>
      </c>
      <c r="M174" s="14"/>
      <c r="N174" s="16">
        <f t="shared" si="6"/>
        <v>0</v>
      </c>
      <c r="O174" s="31">
        <f t="shared" si="6"/>
        <v>0</v>
      </c>
      <c r="P174" s="15"/>
      <c r="Q174" s="21">
        <f t="shared" si="7"/>
        <v>0</v>
      </c>
      <c r="R174" s="14"/>
    </row>
    <row r="175" spans="1:20" ht="15.6" thickTop="1" thickBot="1" x14ac:dyDescent="0.35">
      <c r="A175" s="1" t="s">
        <v>34</v>
      </c>
      <c r="C175" s="16">
        <v>0</v>
      </c>
      <c r="D175" s="31">
        <v>0</v>
      </c>
      <c r="E175" s="16">
        <v>0</v>
      </c>
      <c r="F175" s="31">
        <v>0</v>
      </c>
      <c r="G175" s="16">
        <v>0</v>
      </c>
      <c r="H175" s="31">
        <v>0</v>
      </c>
      <c r="I175" s="16">
        <v>0</v>
      </c>
      <c r="J175" s="31">
        <v>0</v>
      </c>
      <c r="K175" s="16">
        <v>0</v>
      </c>
      <c r="L175" s="31">
        <v>0</v>
      </c>
      <c r="M175" s="14"/>
      <c r="N175" s="16">
        <f t="shared" si="6"/>
        <v>0</v>
      </c>
      <c r="O175" s="31">
        <f t="shared" si="6"/>
        <v>0</v>
      </c>
      <c r="P175" s="15"/>
      <c r="Q175" s="21">
        <f t="shared" si="7"/>
        <v>0</v>
      </c>
      <c r="R175" s="14"/>
    </row>
    <row r="176" spans="1:20" ht="15.6" thickTop="1" thickBot="1" x14ac:dyDescent="0.35">
      <c r="A176" s="1" t="s">
        <v>151</v>
      </c>
      <c r="C176" s="16">
        <v>0</v>
      </c>
      <c r="D176" s="31">
        <v>0</v>
      </c>
      <c r="E176" s="16">
        <v>0</v>
      </c>
      <c r="F176" s="31">
        <v>0</v>
      </c>
      <c r="G176" s="16">
        <v>0</v>
      </c>
      <c r="H176" s="31">
        <v>0</v>
      </c>
      <c r="I176" s="16">
        <v>0</v>
      </c>
      <c r="J176" s="31">
        <v>0</v>
      </c>
      <c r="K176" s="16">
        <v>0</v>
      </c>
      <c r="L176" s="31">
        <v>0</v>
      </c>
      <c r="M176" s="14"/>
      <c r="N176" s="16">
        <f t="shared" si="6"/>
        <v>0</v>
      </c>
      <c r="O176" s="31">
        <f t="shared" si="6"/>
        <v>0</v>
      </c>
      <c r="P176" s="15"/>
      <c r="Q176" s="21">
        <f t="shared" si="7"/>
        <v>0</v>
      </c>
      <c r="R176" s="14"/>
    </row>
    <row r="177" spans="1:20" ht="15.6" thickTop="1" thickBot="1" x14ac:dyDescent="0.35">
      <c r="A177" s="6" t="s">
        <v>152</v>
      </c>
      <c r="B177" s="5"/>
      <c r="C177" s="10">
        <v>0</v>
      </c>
      <c r="D177" s="29">
        <v>0</v>
      </c>
      <c r="E177" s="10">
        <v>0</v>
      </c>
      <c r="F177" s="29">
        <v>0</v>
      </c>
      <c r="G177" s="10">
        <v>0</v>
      </c>
      <c r="H177" s="29">
        <v>0</v>
      </c>
      <c r="I177" s="10">
        <v>0</v>
      </c>
      <c r="J177" s="29">
        <v>0</v>
      </c>
      <c r="K177" s="10">
        <v>0</v>
      </c>
      <c r="L177" s="29">
        <v>0</v>
      </c>
      <c r="M177" s="11"/>
      <c r="N177" s="10">
        <f t="shared" si="6"/>
        <v>0</v>
      </c>
      <c r="O177" s="29">
        <f t="shared" si="6"/>
        <v>0</v>
      </c>
      <c r="P177" s="12"/>
      <c r="Q177" s="21">
        <f t="shared" si="7"/>
        <v>0</v>
      </c>
      <c r="R177" s="11"/>
    </row>
    <row r="178" spans="1:20" ht="15.6" thickTop="1" thickBot="1" x14ac:dyDescent="0.35">
      <c r="A178" s="1" t="s">
        <v>153</v>
      </c>
      <c r="C178" s="13">
        <v>0</v>
      </c>
      <c r="D178" s="30">
        <v>0</v>
      </c>
      <c r="E178" s="13">
        <v>0</v>
      </c>
      <c r="F178" s="30">
        <v>0</v>
      </c>
      <c r="G178" s="13">
        <v>0</v>
      </c>
      <c r="H178" s="30">
        <v>0</v>
      </c>
      <c r="I178" s="13">
        <v>0</v>
      </c>
      <c r="J178" s="30">
        <v>0</v>
      </c>
      <c r="K178" s="13">
        <v>0</v>
      </c>
      <c r="L178" s="30">
        <v>0</v>
      </c>
      <c r="M178" s="14"/>
      <c r="N178" s="13">
        <f t="shared" si="6"/>
        <v>0</v>
      </c>
      <c r="O178" s="30">
        <f t="shared" si="6"/>
        <v>0</v>
      </c>
      <c r="P178" s="15"/>
      <c r="Q178" s="21">
        <f t="shared" si="7"/>
        <v>0</v>
      </c>
      <c r="R178" s="21">
        <f>SUM(Q178:Q183)</f>
        <v>0</v>
      </c>
      <c r="T178" t="s">
        <v>489</v>
      </c>
    </row>
    <row r="179" spans="1:20" ht="15.6" thickTop="1" thickBot="1" x14ac:dyDescent="0.35">
      <c r="A179" s="1" t="s">
        <v>154</v>
      </c>
      <c r="C179" s="16">
        <v>0</v>
      </c>
      <c r="D179" s="31">
        <v>0</v>
      </c>
      <c r="E179" s="16">
        <v>0</v>
      </c>
      <c r="F179" s="31">
        <v>0</v>
      </c>
      <c r="G179" s="16">
        <v>0</v>
      </c>
      <c r="H179" s="31">
        <v>0</v>
      </c>
      <c r="I179" s="16">
        <v>0</v>
      </c>
      <c r="J179" s="31">
        <v>0</v>
      </c>
      <c r="K179" s="16">
        <v>0</v>
      </c>
      <c r="L179" s="31">
        <v>0</v>
      </c>
      <c r="M179" s="14"/>
      <c r="N179" s="16">
        <f t="shared" si="6"/>
        <v>0</v>
      </c>
      <c r="O179" s="31">
        <f t="shared" si="6"/>
        <v>0</v>
      </c>
      <c r="P179" s="15"/>
      <c r="Q179" s="21">
        <f t="shared" si="7"/>
        <v>0</v>
      </c>
      <c r="R179" s="14"/>
    </row>
    <row r="180" spans="1:20" ht="15.6" thickTop="1" thickBot="1" x14ac:dyDescent="0.35">
      <c r="A180" s="1" t="s">
        <v>35</v>
      </c>
      <c r="C180" s="16">
        <v>0</v>
      </c>
      <c r="D180" s="31">
        <v>0</v>
      </c>
      <c r="E180" s="16">
        <v>0</v>
      </c>
      <c r="F180" s="31">
        <v>0</v>
      </c>
      <c r="G180" s="16">
        <v>0</v>
      </c>
      <c r="H180" s="31">
        <v>0</v>
      </c>
      <c r="I180" s="16">
        <v>0</v>
      </c>
      <c r="J180" s="31">
        <v>0</v>
      </c>
      <c r="K180" s="16">
        <v>0</v>
      </c>
      <c r="L180" s="31">
        <v>0</v>
      </c>
      <c r="M180" s="14"/>
      <c r="N180" s="16">
        <f t="shared" si="6"/>
        <v>0</v>
      </c>
      <c r="O180" s="31">
        <f t="shared" si="6"/>
        <v>0</v>
      </c>
      <c r="P180" s="15"/>
      <c r="Q180" s="21">
        <f t="shared" si="7"/>
        <v>0</v>
      </c>
      <c r="R180" s="14"/>
    </row>
    <row r="181" spans="1:20" ht="15.6" thickTop="1" thickBot="1" x14ac:dyDescent="0.35">
      <c r="A181" s="1" t="s">
        <v>155</v>
      </c>
      <c r="C181" s="16">
        <v>0</v>
      </c>
      <c r="D181" s="31">
        <v>0</v>
      </c>
      <c r="E181" s="16">
        <v>0</v>
      </c>
      <c r="F181" s="31">
        <v>0</v>
      </c>
      <c r="G181" s="16">
        <v>0</v>
      </c>
      <c r="H181" s="31">
        <v>0</v>
      </c>
      <c r="I181" s="16">
        <v>0</v>
      </c>
      <c r="J181" s="31">
        <v>0</v>
      </c>
      <c r="K181" s="16">
        <v>0</v>
      </c>
      <c r="L181" s="31">
        <v>0</v>
      </c>
      <c r="M181" s="14"/>
      <c r="N181" s="16">
        <f t="shared" si="6"/>
        <v>0</v>
      </c>
      <c r="O181" s="31">
        <f t="shared" si="6"/>
        <v>0</v>
      </c>
      <c r="P181" s="15"/>
      <c r="Q181" s="21">
        <f t="shared" si="7"/>
        <v>0</v>
      </c>
      <c r="R181" s="14"/>
    </row>
    <row r="182" spans="1:20" ht="15.6" thickTop="1" thickBot="1" x14ac:dyDescent="0.35">
      <c r="A182" s="1" t="s">
        <v>156</v>
      </c>
      <c r="C182" s="16">
        <v>0</v>
      </c>
      <c r="D182" s="31">
        <v>0</v>
      </c>
      <c r="E182" s="16">
        <v>0</v>
      </c>
      <c r="F182" s="31">
        <v>0</v>
      </c>
      <c r="G182" s="16">
        <v>0</v>
      </c>
      <c r="H182" s="31">
        <v>0</v>
      </c>
      <c r="I182" s="16">
        <v>0</v>
      </c>
      <c r="J182" s="31">
        <v>0</v>
      </c>
      <c r="K182" s="16">
        <v>0</v>
      </c>
      <c r="L182" s="31">
        <v>0</v>
      </c>
      <c r="M182" s="14"/>
      <c r="N182" s="16">
        <f t="shared" si="6"/>
        <v>0</v>
      </c>
      <c r="O182" s="31">
        <f t="shared" si="6"/>
        <v>0</v>
      </c>
      <c r="P182" s="15"/>
      <c r="Q182" s="21">
        <f t="shared" si="7"/>
        <v>0</v>
      </c>
      <c r="R182" s="14"/>
    </row>
    <row r="183" spans="1:20" ht="15.6" thickTop="1" thickBot="1" x14ac:dyDescent="0.35">
      <c r="A183" s="6" t="s">
        <v>157</v>
      </c>
      <c r="B183" s="5"/>
      <c r="C183" s="10">
        <v>0</v>
      </c>
      <c r="D183" s="29">
        <v>0</v>
      </c>
      <c r="E183" s="10">
        <v>0</v>
      </c>
      <c r="F183" s="29">
        <v>0</v>
      </c>
      <c r="G183" s="10">
        <v>0</v>
      </c>
      <c r="H183" s="29">
        <v>0</v>
      </c>
      <c r="I183" s="10">
        <v>0</v>
      </c>
      <c r="J183" s="29">
        <v>0</v>
      </c>
      <c r="K183" s="10">
        <v>0</v>
      </c>
      <c r="L183" s="29">
        <v>0</v>
      </c>
      <c r="M183" s="11"/>
      <c r="N183" s="10">
        <f t="shared" si="6"/>
        <v>0</v>
      </c>
      <c r="O183" s="29">
        <f t="shared" si="6"/>
        <v>0</v>
      </c>
      <c r="P183" s="12"/>
      <c r="Q183" s="21">
        <f t="shared" si="7"/>
        <v>0</v>
      </c>
      <c r="R183" s="14"/>
    </row>
    <row r="184" spans="1:20" ht="15.6" thickTop="1" thickBot="1" x14ac:dyDescent="0.35">
      <c r="A184" s="7" t="s">
        <v>239</v>
      </c>
      <c r="B184" s="8" t="s">
        <v>500</v>
      </c>
      <c r="C184" s="17">
        <v>0</v>
      </c>
      <c r="D184" s="32">
        <v>0</v>
      </c>
      <c r="E184" s="17">
        <v>0</v>
      </c>
      <c r="F184" s="32">
        <v>0</v>
      </c>
      <c r="G184" s="17">
        <v>0</v>
      </c>
      <c r="H184" s="32">
        <v>0</v>
      </c>
      <c r="I184" s="17">
        <v>0</v>
      </c>
      <c r="J184" s="32">
        <v>0</v>
      </c>
      <c r="K184" s="17">
        <v>0</v>
      </c>
      <c r="L184" s="32">
        <v>0</v>
      </c>
      <c r="M184" s="18"/>
      <c r="N184" s="17">
        <f t="shared" si="6"/>
        <v>0</v>
      </c>
      <c r="O184" s="32">
        <f t="shared" si="6"/>
        <v>0</v>
      </c>
      <c r="P184" s="19"/>
      <c r="Q184" s="21">
        <f t="shared" si="7"/>
        <v>0</v>
      </c>
    </row>
    <row r="185" spans="1:20" ht="15.6" thickTop="1" thickBot="1" x14ac:dyDescent="0.35">
      <c r="A185" s="23" t="s">
        <v>158</v>
      </c>
      <c r="C185" s="13">
        <v>1</v>
      </c>
      <c r="D185" s="30">
        <v>1</v>
      </c>
      <c r="E185" s="13">
        <v>0</v>
      </c>
      <c r="F185" s="30">
        <v>0</v>
      </c>
      <c r="G185" s="13">
        <v>1</v>
      </c>
      <c r="H185" s="30">
        <v>1</v>
      </c>
      <c r="I185" s="13">
        <v>1</v>
      </c>
      <c r="J185" s="30">
        <v>3</v>
      </c>
      <c r="K185" s="13">
        <v>2</v>
      </c>
      <c r="L185" s="30">
        <v>0</v>
      </c>
      <c r="M185" s="14"/>
      <c r="N185" s="13">
        <f t="shared" si="6"/>
        <v>5</v>
      </c>
      <c r="O185" s="30">
        <f t="shared" si="6"/>
        <v>5</v>
      </c>
      <c r="P185" s="15"/>
      <c r="Q185" s="21">
        <f t="shared" si="7"/>
        <v>10</v>
      </c>
      <c r="R185" s="21">
        <f>SUM(Q185:Q190)</f>
        <v>37</v>
      </c>
      <c r="T185" t="s">
        <v>485</v>
      </c>
    </row>
    <row r="186" spans="1:20" ht="15.6" thickTop="1" thickBot="1" x14ac:dyDescent="0.35">
      <c r="A186" s="23" t="s">
        <v>59</v>
      </c>
      <c r="C186" s="16">
        <v>0</v>
      </c>
      <c r="D186" s="31">
        <v>0</v>
      </c>
      <c r="E186" s="16">
        <v>0</v>
      </c>
      <c r="F186" s="31">
        <v>0</v>
      </c>
      <c r="G186" s="16">
        <v>1</v>
      </c>
      <c r="H186" s="31">
        <v>2</v>
      </c>
      <c r="I186" s="16">
        <v>0</v>
      </c>
      <c r="J186" s="31">
        <v>1</v>
      </c>
      <c r="K186" s="16">
        <v>0</v>
      </c>
      <c r="L186" s="31">
        <v>2</v>
      </c>
      <c r="M186" s="14"/>
      <c r="N186" s="16">
        <f t="shared" si="6"/>
        <v>1</v>
      </c>
      <c r="O186" s="31">
        <f t="shared" si="6"/>
        <v>5</v>
      </c>
      <c r="P186" s="15"/>
      <c r="Q186" s="21">
        <f t="shared" si="7"/>
        <v>6</v>
      </c>
      <c r="R186" s="14"/>
    </row>
    <row r="187" spans="1:20" ht="15.6" thickTop="1" thickBot="1" x14ac:dyDescent="0.35">
      <c r="A187" s="23" t="s">
        <v>36</v>
      </c>
      <c r="C187" s="16">
        <v>0</v>
      </c>
      <c r="D187" s="31">
        <v>2</v>
      </c>
      <c r="E187" s="16">
        <v>0</v>
      </c>
      <c r="F187" s="31">
        <v>1</v>
      </c>
      <c r="G187" s="16">
        <v>1</v>
      </c>
      <c r="H187" s="31">
        <v>0</v>
      </c>
      <c r="I187" s="16">
        <v>0</v>
      </c>
      <c r="J187" s="31">
        <v>0</v>
      </c>
      <c r="K187" s="16">
        <v>1</v>
      </c>
      <c r="L187" s="31">
        <v>1</v>
      </c>
      <c r="M187" s="14"/>
      <c r="N187" s="16">
        <f t="shared" si="6"/>
        <v>2</v>
      </c>
      <c r="O187" s="31">
        <f t="shared" si="6"/>
        <v>4</v>
      </c>
      <c r="P187" s="15"/>
      <c r="Q187" s="21">
        <f t="shared" si="7"/>
        <v>6</v>
      </c>
      <c r="R187" s="14"/>
    </row>
    <row r="188" spans="1:20" ht="15.6" thickTop="1" thickBot="1" x14ac:dyDescent="0.35">
      <c r="A188" s="23" t="s">
        <v>60</v>
      </c>
      <c r="C188" s="16">
        <v>0</v>
      </c>
      <c r="D188" s="31">
        <v>0</v>
      </c>
      <c r="E188" s="16">
        <v>1</v>
      </c>
      <c r="F188" s="31">
        <v>2</v>
      </c>
      <c r="G188" s="16">
        <v>0</v>
      </c>
      <c r="H188" s="31">
        <v>0</v>
      </c>
      <c r="I188" s="16">
        <v>0</v>
      </c>
      <c r="J188" s="31">
        <v>0</v>
      </c>
      <c r="K188" s="16">
        <v>0</v>
      </c>
      <c r="L188" s="31">
        <v>0</v>
      </c>
      <c r="M188" s="14"/>
      <c r="N188" s="16">
        <f t="shared" si="6"/>
        <v>1</v>
      </c>
      <c r="O188" s="31">
        <f t="shared" si="6"/>
        <v>2</v>
      </c>
      <c r="P188" s="15"/>
      <c r="Q188" s="21">
        <f t="shared" si="7"/>
        <v>3</v>
      </c>
      <c r="R188" s="14"/>
    </row>
    <row r="189" spans="1:20" ht="15.6" thickTop="1" thickBot="1" x14ac:dyDescent="0.35">
      <c r="A189" s="23" t="s">
        <v>37</v>
      </c>
      <c r="C189" s="16">
        <v>0</v>
      </c>
      <c r="D189" s="31">
        <v>1</v>
      </c>
      <c r="E189" s="16">
        <v>0</v>
      </c>
      <c r="F189" s="31">
        <v>1</v>
      </c>
      <c r="G189" s="16">
        <v>1</v>
      </c>
      <c r="H189" s="31">
        <v>0</v>
      </c>
      <c r="I189" s="16">
        <v>0</v>
      </c>
      <c r="J189" s="31">
        <v>0</v>
      </c>
      <c r="K189" s="16">
        <v>1</v>
      </c>
      <c r="L189" s="31">
        <v>0</v>
      </c>
      <c r="M189" s="14"/>
      <c r="N189" s="16">
        <f t="shared" si="6"/>
        <v>2</v>
      </c>
      <c r="O189" s="31">
        <f t="shared" si="6"/>
        <v>2</v>
      </c>
      <c r="P189" s="15"/>
      <c r="Q189" s="21">
        <f t="shared" si="7"/>
        <v>4</v>
      </c>
      <c r="R189" s="14"/>
    </row>
    <row r="190" spans="1:20" ht="15.6" thickTop="1" thickBot="1" x14ac:dyDescent="0.35">
      <c r="A190" s="24" t="s">
        <v>159</v>
      </c>
      <c r="B190" s="5"/>
      <c r="C190" s="10">
        <v>1</v>
      </c>
      <c r="D190" s="29">
        <v>1</v>
      </c>
      <c r="E190" s="10">
        <v>0</v>
      </c>
      <c r="F190" s="29">
        <v>0</v>
      </c>
      <c r="G190" s="10">
        <v>1</v>
      </c>
      <c r="H190" s="29">
        <v>1</v>
      </c>
      <c r="I190" s="10">
        <v>0</v>
      </c>
      <c r="J190" s="29">
        <v>2</v>
      </c>
      <c r="K190" s="10">
        <v>2</v>
      </c>
      <c r="L190" s="29">
        <v>0</v>
      </c>
      <c r="M190" s="11"/>
      <c r="N190" s="10">
        <f t="shared" si="6"/>
        <v>4</v>
      </c>
      <c r="O190" s="29">
        <f t="shared" si="6"/>
        <v>4</v>
      </c>
      <c r="P190" s="12"/>
      <c r="Q190" s="21">
        <f t="shared" si="7"/>
        <v>8</v>
      </c>
      <c r="R190" s="11"/>
    </row>
    <row r="191" spans="1:20" ht="15.6" thickTop="1" thickBot="1" x14ac:dyDescent="0.35">
      <c r="A191" s="1" t="s">
        <v>38</v>
      </c>
      <c r="C191" s="13">
        <v>0</v>
      </c>
      <c r="D191" s="30">
        <v>0</v>
      </c>
      <c r="E191" s="13">
        <v>0</v>
      </c>
      <c r="F191" s="30">
        <v>0</v>
      </c>
      <c r="G191" s="13">
        <v>0</v>
      </c>
      <c r="H191" s="30">
        <v>0</v>
      </c>
      <c r="I191" s="13">
        <v>0</v>
      </c>
      <c r="J191" s="30">
        <v>0</v>
      </c>
      <c r="K191" s="13">
        <v>0</v>
      </c>
      <c r="L191" s="30">
        <v>0</v>
      </c>
      <c r="M191" s="14"/>
      <c r="N191" s="13">
        <f t="shared" si="6"/>
        <v>0</v>
      </c>
      <c r="O191" s="30">
        <f t="shared" si="6"/>
        <v>0</v>
      </c>
      <c r="P191" s="15"/>
      <c r="Q191" s="21">
        <f t="shared" si="7"/>
        <v>0</v>
      </c>
      <c r="R191" s="21">
        <f>SUM(Q191:Q194)</f>
        <v>0</v>
      </c>
      <c r="T191" t="s">
        <v>470</v>
      </c>
    </row>
    <row r="192" spans="1:20" ht="15.6" thickTop="1" thickBot="1" x14ac:dyDescent="0.35">
      <c r="A192" s="1" t="s">
        <v>160</v>
      </c>
      <c r="C192" s="16">
        <v>0</v>
      </c>
      <c r="D192" s="31">
        <v>0</v>
      </c>
      <c r="E192" s="16">
        <v>0</v>
      </c>
      <c r="F192" s="31">
        <v>0</v>
      </c>
      <c r="G192" s="16">
        <v>0</v>
      </c>
      <c r="H192" s="31">
        <v>0</v>
      </c>
      <c r="I192" s="16">
        <v>0</v>
      </c>
      <c r="J192" s="31">
        <v>0</v>
      </c>
      <c r="K192" s="16">
        <v>0</v>
      </c>
      <c r="L192" s="31">
        <v>0</v>
      </c>
      <c r="M192" s="14"/>
      <c r="N192" s="16">
        <f t="shared" si="6"/>
        <v>0</v>
      </c>
      <c r="O192" s="31">
        <f t="shared" si="6"/>
        <v>0</v>
      </c>
      <c r="P192" s="15"/>
      <c r="Q192" s="21">
        <f t="shared" si="7"/>
        <v>0</v>
      </c>
      <c r="R192" s="14"/>
    </row>
    <row r="193" spans="1:20" ht="15.6" thickTop="1" thickBot="1" x14ac:dyDescent="0.35">
      <c r="A193" s="1" t="s">
        <v>161</v>
      </c>
      <c r="C193" s="16">
        <v>0</v>
      </c>
      <c r="D193" s="31">
        <v>0</v>
      </c>
      <c r="E193" s="16">
        <v>0</v>
      </c>
      <c r="F193" s="31">
        <v>0</v>
      </c>
      <c r="G193" s="16">
        <v>0</v>
      </c>
      <c r="H193" s="31">
        <v>0</v>
      </c>
      <c r="I193" s="16">
        <v>0</v>
      </c>
      <c r="J193" s="31">
        <v>0</v>
      </c>
      <c r="K193" s="16">
        <v>0</v>
      </c>
      <c r="L193" s="31">
        <v>0</v>
      </c>
      <c r="M193" s="14"/>
      <c r="N193" s="16">
        <f t="shared" si="6"/>
        <v>0</v>
      </c>
      <c r="O193" s="31">
        <f t="shared" si="6"/>
        <v>0</v>
      </c>
      <c r="P193" s="15"/>
      <c r="Q193" s="21">
        <f t="shared" si="7"/>
        <v>0</v>
      </c>
      <c r="R193" s="14"/>
    </row>
    <row r="194" spans="1:20" ht="15.6" thickTop="1" thickBot="1" x14ac:dyDescent="0.35">
      <c r="A194" s="6" t="s">
        <v>39</v>
      </c>
      <c r="B194" s="5"/>
      <c r="C194" s="10">
        <v>0</v>
      </c>
      <c r="D194" s="29">
        <v>0</v>
      </c>
      <c r="E194" s="10">
        <v>0</v>
      </c>
      <c r="F194" s="29">
        <v>0</v>
      </c>
      <c r="G194" s="10">
        <v>0</v>
      </c>
      <c r="H194" s="29">
        <v>0</v>
      </c>
      <c r="I194" s="10">
        <v>0</v>
      </c>
      <c r="J194" s="29">
        <v>0</v>
      </c>
      <c r="K194" s="10">
        <v>0</v>
      </c>
      <c r="L194" s="29">
        <v>0</v>
      </c>
      <c r="M194" s="11"/>
      <c r="N194" s="10">
        <f t="shared" si="6"/>
        <v>0</v>
      </c>
      <c r="O194" s="29">
        <f t="shared" si="6"/>
        <v>0</v>
      </c>
      <c r="P194" s="12"/>
      <c r="Q194" s="21">
        <f t="shared" si="7"/>
        <v>0</v>
      </c>
      <c r="R194" s="11"/>
    </row>
    <row r="195" spans="1:20" ht="15.6" thickTop="1" thickBot="1" x14ac:dyDescent="0.35">
      <c r="A195" s="25" t="s">
        <v>40</v>
      </c>
      <c r="C195" s="13">
        <v>0</v>
      </c>
      <c r="D195" s="30">
        <v>0</v>
      </c>
      <c r="E195" s="13">
        <v>0</v>
      </c>
      <c r="F195" s="30">
        <v>0</v>
      </c>
      <c r="G195" s="13">
        <v>0</v>
      </c>
      <c r="H195" s="30">
        <v>0</v>
      </c>
      <c r="I195" s="13">
        <v>0</v>
      </c>
      <c r="J195" s="30">
        <v>0</v>
      </c>
      <c r="K195" s="13">
        <v>0</v>
      </c>
      <c r="L195" s="30">
        <v>0</v>
      </c>
      <c r="M195" s="14"/>
      <c r="N195" s="13">
        <f t="shared" si="6"/>
        <v>0</v>
      </c>
      <c r="O195" s="30">
        <f t="shared" si="6"/>
        <v>0</v>
      </c>
      <c r="P195" s="15"/>
      <c r="Q195" s="21">
        <f t="shared" si="7"/>
        <v>0</v>
      </c>
      <c r="R195" s="21">
        <f>SUM(Q195:Q197)</f>
        <v>0</v>
      </c>
      <c r="T195" t="s">
        <v>490</v>
      </c>
    </row>
    <row r="196" spans="1:20" ht="15.6" thickTop="1" thickBot="1" x14ac:dyDescent="0.35">
      <c r="A196" s="25" t="s">
        <v>162</v>
      </c>
      <c r="C196" s="16">
        <v>0</v>
      </c>
      <c r="D196" s="31">
        <v>0</v>
      </c>
      <c r="E196" s="16">
        <v>0</v>
      </c>
      <c r="F196" s="31">
        <v>0</v>
      </c>
      <c r="G196" s="16">
        <v>0</v>
      </c>
      <c r="H196" s="31">
        <v>0</v>
      </c>
      <c r="I196" s="16">
        <v>0</v>
      </c>
      <c r="J196" s="31">
        <v>0</v>
      </c>
      <c r="K196" s="16">
        <v>0</v>
      </c>
      <c r="L196" s="31">
        <v>0</v>
      </c>
      <c r="M196" s="14"/>
      <c r="N196" s="16">
        <f t="shared" si="6"/>
        <v>0</v>
      </c>
      <c r="O196" s="31">
        <f t="shared" si="6"/>
        <v>0</v>
      </c>
      <c r="P196" s="15"/>
      <c r="Q196" s="21">
        <f t="shared" si="7"/>
        <v>0</v>
      </c>
      <c r="R196" s="14"/>
    </row>
    <row r="197" spans="1:20" ht="15.6" thickTop="1" thickBot="1" x14ac:dyDescent="0.35">
      <c r="A197" s="26" t="s">
        <v>61</v>
      </c>
      <c r="B197" s="5"/>
      <c r="C197" s="10">
        <v>0</v>
      </c>
      <c r="D197" s="29">
        <v>0</v>
      </c>
      <c r="E197" s="10">
        <v>0</v>
      </c>
      <c r="F197" s="29">
        <v>0</v>
      </c>
      <c r="G197" s="10">
        <v>0</v>
      </c>
      <c r="H197" s="29">
        <v>0</v>
      </c>
      <c r="I197" s="10">
        <v>0</v>
      </c>
      <c r="J197" s="29">
        <v>0</v>
      </c>
      <c r="K197" s="10">
        <v>0</v>
      </c>
      <c r="L197" s="29">
        <v>0</v>
      </c>
      <c r="M197" s="11"/>
      <c r="N197" s="10">
        <f t="shared" si="6"/>
        <v>0</v>
      </c>
      <c r="O197" s="29">
        <f t="shared" si="6"/>
        <v>0</v>
      </c>
      <c r="P197" s="12"/>
      <c r="Q197" s="21">
        <f t="shared" si="7"/>
        <v>0</v>
      </c>
      <c r="R197" s="11"/>
    </row>
    <row r="198" spans="1:20" ht="15.6" thickTop="1" thickBot="1" x14ac:dyDescent="0.35">
      <c r="A198" s="25" t="s">
        <v>41</v>
      </c>
      <c r="C198" s="13">
        <v>0</v>
      </c>
      <c r="D198" s="30">
        <v>0</v>
      </c>
      <c r="E198" s="13">
        <v>0</v>
      </c>
      <c r="F198" s="30">
        <v>0</v>
      </c>
      <c r="G198" s="13">
        <v>0</v>
      </c>
      <c r="H198" s="30">
        <v>0</v>
      </c>
      <c r="I198" s="13">
        <v>0</v>
      </c>
      <c r="J198" s="30">
        <v>0</v>
      </c>
      <c r="K198" s="13">
        <v>0</v>
      </c>
      <c r="L198" s="30">
        <v>0</v>
      </c>
      <c r="M198" s="14"/>
      <c r="N198" s="13">
        <f t="shared" si="6"/>
        <v>0</v>
      </c>
      <c r="O198" s="30">
        <f t="shared" si="6"/>
        <v>0</v>
      </c>
      <c r="P198" s="15"/>
      <c r="Q198" s="21">
        <f t="shared" si="7"/>
        <v>0</v>
      </c>
      <c r="R198" s="21">
        <f>SUM(Q198:Q200)</f>
        <v>0</v>
      </c>
      <c r="T198" t="s">
        <v>491</v>
      </c>
    </row>
    <row r="199" spans="1:20" ht="15.6" thickTop="1" thickBot="1" x14ac:dyDescent="0.35">
      <c r="A199" s="25" t="s">
        <v>42</v>
      </c>
      <c r="C199" s="16">
        <v>0</v>
      </c>
      <c r="D199" s="31">
        <v>0</v>
      </c>
      <c r="E199" s="16">
        <v>0</v>
      </c>
      <c r="F199" s="31">
        <v>0</v>
      </c>
      <c r="G199" s="16">
        <v>0</v>
      </c>
      <c r="H199" s="31">
        <v>0</v>
      </c>
      <c r="I199" s="16">
        <v>0</v>
      </c>
      <c r="J199" s="31">
        <v>0</v>
      </c>
      <c r="K199" s="16">
        <v>0</v>
      </c>
      <c r="L199" s="31">
        <v>0</v>
      </c>
      <c r="M199" s="14"/>
      <c r="N199" s="16">
        <f t="shared" si="6"/>
        <v>0</v>
      </c>
      <c r="O199" s="31">
        <f t="shared" si="6"/>
        <v>0</v>
      </c>
      <c r="P199" s="15"/>
      <c r="Q199" s="21">
        <f t="shared" si="7"/>
        <v>0</v>
      </c>
      <c r="R199" s="14"/>
    </row>
    <row r="200" spans="1:20" ht="15.6" thickTop="1" thickBot="1" x14ac:dyDescent="0.35">
      <c r="A200" s="26" t="s">
        <v>62</v>
      </c>
      <c r="B200" s="5"/>
      <c r="C200" s="10">
        <v>0</v>
      </c>
      <c r="D200" s="29">
        <v>0</v>
      </c>
      <c r="E200" s="10">
        <v>0</v>
      </c>
      <c r="F200" s="29">
        <v>0</v>
      </c>
      <c r="G200" s="10">
        <v>0</v>
      </c>
      <c r="H200" s="29">
        <v>0</v>
      </c>
      <c r="I200" s="10">
        <v>0</v>
      </c>
      <c r="J200" s="29">
        <v>0</v>
      </c>
      <c r="K200" s="10">
        <v>0</v>
      </c>
      <c r="L200" s="29">
        <v>0</v>
      </c>
      <c r="M200" s="11"/>
      <c r="N200" s="10">
        <f t="shared" si="6"/>
        <v>0</v>
      </c>
      <c r="O200" s="29">
        <f t="shared" si="6"/>
        <v>0</v>
      </c>
      <c r="P200" s="12"/>
      <c r="Q200" s="21">
        <f t="shared" si="7"/>
        <v>0</v>
      </c>
      <c r="R200" s="11"/>
    </row>
    <row r="201" spans="1:20" ht="15.6" thickTop="1" thickBot="1" x14ac:dyDescent="0.35">
      <c r="A201" s="1" t="s">
        <v>163</v>
      </c>
      <c r="C201" s="13">
        <v>0</v>
      </c>
      <c r="D201" s="30">
        <v>0</v>
      </c>
      <c r="E201" s="13">
        <v>0</v>
      </c>
      <c r="F201" s="30">
        <v>0</v>
      </c>
      <c r="G201" s="13">
        <v>0</v>
      </c>
      <c r="H201" s="30">
        <v>0</v>
      </c>
      <c r="I201" s="13">
        <v>0</v>
      </c>
      <c r="J201" s="30">
        <v>0</v>
      </c>
      <c r="K201" s="13">
        <v>0</v>
      </c>
      <c r="L201" s="30">
        <v>0</v>
      </c>
      <c r="M201" s="14"/>
      <c r="N201" s="13">
        <f t="shared" si="6"/>
        <v>0</v>
      </c>
      <c r="O201" s="30">
        <f t="shared" si="6"/>
        <v>0</v>
      </c>
      <c r="P201" s="15"/>
      <c r="Q201" s="21">
        <f t="shared" si="7"/>
        <v>0</v>
      </c>
      <c r="R201" s="21">
        <f>SUM(Q201:Q205)</f>
        <v>0</v>
      </c>
      <c r="T201" t="s">
        <v>489</v>
      </c>
    </row>
    <row r="202" spans="1:20" ht="15.6" thickTop="1" thickBot="1" x14ac:dyDescent="0.35">
      <c r="A202" s="1" t="s">
        <v>43</v>
      </c>
      <c r="C202" s="16">
        <v>0</v>
      </c>
      <c r="D202" s="31">
        <v>0</v>
      </c>
      <c r="E202" s="16">
        <v>0</v>
      </c>
      <c r="F202" s="31">
        <v>0</v>
      </c>
      <c r="G202" s="16">
        <v>0</v>
      </c>
      <c r="H202" s="31">
        <v>0</v>
      </c>
      <c r="I202" s="16">
        <v>0</v>
      </c>
      <c r="J202" s="31">
        <v>0</v>
      </c>
      <c r="K202" s="16">
        <v>0</v>
      </c>
      <c r="L202" s="31">
        <v>0</v>
      </c>
      <c r="M202" s="14"/>
      <c r="N202" s="16">
        <f t="shared" si="6"/>
        <v>0</v>
      </c>
      <c r="O202" s="31">
        <f t="shared" si="6"/>
        <v>0</v>
      </c>
      <c r="P202" s="15"/>
      <c r="Q202" s="21">
        <f t="shared" si="7"/>
        <v>0</v>
      </c>
      <c r="R202" s="14"/>
    </row>
    <row r="203" spans="1:20" ht="15.6" thickTop="1" thickBot="1" x14ac:dyDescent="0.35">
      <c r="A203" s="1" t="s">
        <v>164</v>
      </c>
      <c r="C203" s="16">
        <v>0</v>
      </c>
      <c r="D203" s="31">
        <v>0</v>
      </c>
      <c r="E203" s="16">
        <v>0</v>
      </c>
      <c r="F203" s="31">
        <v>0</v>
      </c>
      <c r="G203" s="16">
        <v>0</v>
      </c>
      <c r="H203" s="31">
        <v>0</v>
      </c>
      <c r="I203" s="16">
        <v>0</v>
      </c>
      <c r="J203" s="31">
        <v>0</v>
      </c>
      <c r="K203" s="16">
        <v>0</v>
      </c>
      <c r="L203" s="31">
        <v>0</v>
      </c>
      <c r="M203" s="14"/>
      <c r="N203" s="16">
        <f t="shared" ref="N203:O231" si="8">SUM(C203,E203,G203,I203,K203)</f>
        <v>0</v>
      </c>
      <c r="O203" s="31">
        <f t="shared" si="8"/>
        <v>0</v>
      </c>
      <c r="P203" s="15"/>
      <c r="Q203" s="21">
        <f t="shared" ref="Q203:Q231" si="9">SUM(N203,O203)</f>
        <v>0</v>
      </c>
      <c r="R203" s="14"/>
    </row>
    <row r="204" spans="1:20" ht="15.6" thickTop="1" thickBot="1" x14ac:dyDescent="0.35">
      <c r="A204" s="1" t="s">
        <v>165</v>
      </c>
      <c r="C204" s="16">
        <v>0</v>
      </c>
      <c r="D204" s="31">
        <v>0</v>
      </c>
      <c r="E204" s="16">
        <v>0</v>
      </c>
      <c r="F204" s="31">
        <v>0</v>
      </c>
      <c r="G204" s="16">
        <v>0</v>
      </c>
      <c r="H204" s="31">
        <v>0</v>
      </c>
      <c r="I204" s="16">
        <v>0</v>
      </c>
      <c r="J204" s="31">
        <v>0</v>
      </c>
      <c r="K204" s="16">
        <v>0</v>
      </c>
      <c r="L204" s="31">
        <v>0</v>
      </c>
      <c r="M204" s="14"/>
      <c r="N204" s="16">
        <f t="shared" si="8"/>
        <v>0</v>
      </c>
      <c r="O204" s="31">
        <f t="shared" si="8"/>
        <v>0</v>
      </c>
      <c r="P204" s="15"/>
      <c r="Q204" s="21">
        <f t="shared" si="9"/>
        <v>0</v>
      </c>
      <c r="R204" s="14"/>
    </row>
    <row r="205" spans="1:20" ht="15.6" thickTop="1" thickBot="1" x14ac:dyDescent="0.35">
      <c r="A205" s="6" t="s">
        <v>44</v>
      </c>
      <c r="B205" s="5"/>
      <c r="C205" s="10">
        <v>0</v>
      </c>
      <c r="D205" s="29">
        <v>0</v>
      </c>
      <c r="E205" s="10">
        <v>0</v>
      </c>
      <c r="F205" s="29">
        <v>0</v>
      </c>
      <c r="G205" s="10">
        <v>0</v>
      </c>
      <c r="H205" s="29">
        <v>0</v>
      </c>
      <c r="I205" s="10">
        <v>0</v>
      </c>
      <c r="J205" s="29">
        <v>0</v>
      </c>
      <c r="K205" s="10">
        <v>0</v>
      </c>
      <c r="L205" s="29">
        <v>0</v>
      </c>
      <c r="M205" s="11"/>
      <c r="N205" s="10">
        <f t="shared" si="8"/>
        <v>0</v>
      </c>
      <c r="O205" s="29">
        <f t="shared" si="8"/>
        <v>0</v>
      </c>
      <c r="P205" s="12"/>
      <c r="Q205" s="21">
        <f t="shared" si="9"/>
        <v>0</v>
      </c>
      <c r="R205" s="11"/>
    </row>
    <row r="206" spans="1:20" ht="15.6" thickTop="1" thickBot="1" x14ac:dyDescent="0.35">
      <c r="A206" s="23" t="s">
        <v>63</v>
      </c>
      <c r="C206" s="13">
        <v>0</v>
      </c>
      <c r="D206" s="30">
        <v>0</v>
      </c>
      <c r="E206" s="13">
        <v>0</v>
      </c>
      <c r="F206" s="30">
        <v>0</v>
      </c>
      <c r="G206" s="13">
        <v>0</v>
      </c>
      <c r="H206" s="30">
        <v>0</v>
      </c>
      <c r="I206" s="13">
        <v>0</v>
      </c>
      <c r="J206" s="30">
        <v>0</v>
      </c>
      <c r="K206" s="13">
        <v>0</v>
      </c>
      <c r="L206" s="30">
        <v>0</v>
      </c>
      <c r="M206" s="14"/>
      <c r="N206" s="13">
        <f t="shared" si="8"/>
        <v>0</v>
      </c>
      <c r="O206" s="30">
        <f t="shared" si="8"/>
        <v>0</v>
      </c>
      <c r="P206" s="15"/>
      <c r="Q206" s="21">
        <f t="shared" si="9"/>
        <v>0</v>
      </c>
      <c r="R206" s="21">
        <f>SUM(Q206:Q208)</f>
        <v>62</v>
      </c>
      <c r="T206" t="s">
        <v>492</v>
      </c>
    </row>
    <row r="207" spans="1:20" ht="15.6" thickTop="1" thickBot="1" x14ac:dyDescent="0.35">
      <c r="A207" s="23" t="s">
        <v>166</v>
      </c>
      <c r="C207" s="16">
        <v>7</v>
      </c>
      <c r="D207" s="31">
        <v>4</v>
      </c>
      <c r="E207" s="16">
        <v>10</v>
      </c>
      <c r="F207" s="31">
        <v>9</v>
      </c>
      <c r="G207" s="16">
        <v>8</v>
      </c>
      <c r="H207" s="31">
        <v>4</v>
      </c>
      <c r="I207" s="16">
        <v>4</v>
      </c>
      <c r="J207" s="31">
        <v>4</v>
      </c>
      <c r="K207" s="16">
        <v>5</v>
      </c>
      <c r="L207" s="31">
        <v>7</v>
      </c>
      <c r="M207" s="14"/>
      <c r="N207" s="16">
        <f t="shared" si="8"/>
        <v>34</v>
      </c>
      <c r="O207" s="31">
        <f t="shared" si="8"/>
        <v>28</v>
      </c>
      <c r="P207" s="15"/>
      <c r="Q207" s="21">
        <f t="shared" si="9"/>
        <v>62</v>
      </c>
      <c r="R207" s="14"/>
    </row>
    <row r="208" spans="1:20" ht="15.6" thickTop="1" thickBot="1" x14ac:dyDescent="0.35">
      <c r="A208" s="24" t="s">
        <v>64</v>
      </c>
      <c r="B208" s="5"/>
      <c r="C208" s="10">
        <v>0</v>
      </c>
      <c r="D208" s="29">
        <v>0</v>
      </c>
      <c r="E208" s="10">
        <v>0</v>
      </c>
      <c r="F208" s="29">
        <v>0</v>
      </c>
      <c r="G208" s="10">
        <v>0</v>
      </c>
      <c r="H208" s="29">
        <v>0</v>
      </c>
      <c r="I208" s="10">
        <v>0</v>
      </c>
      <c r="J208" s="29">
        <v>0</v>
      </c>
      <c r="K208" s="10">
        <v>0</v>
      </c>
      <c r="L208" s="29">
        <v>0</v>
      </c>
      <c r="M208" s="11"/>
      <c r="N208" s="10">
        <f t="shared" si="8"/>
        <v>0</v>
      </c>
      <c r="O208" s="29">
        <f t="shared" si="8"/>
        <v>0</v>
      </c>
      <c r="P208" s="12"/>
      <c r="Q208" s="21">
        <f t="shared" si="9"/>
        <v>0</v>
      </c>
      <c r="R208" s="11"/>
    </row>
    <row r="209" spans="1:20" ht="15.6" thickTop="1" thickBot="1" x14ac:dyDescent="0.35">
      <c r="A209" s="1" t="s">
        <v>167</v>
      </c>
      <c r="C209" s="13">
        <v>0</v>
      </c>
      <c r="D209" s="30">
        <v>0</v>
      </c>
      <c r="E209" s="13">
        <v>0</v>
      </c>
      <c r="F209" s="30">
        <v>0</v>
      </c>
      <c r="G209" s="13">
        <v>0</v>
      </c>
      <c r="H209" s="30">
        <v>0</v>
      </c>
      <c r="I209" s="13">
        <v>0</v>
      </c>
      <c r="J209" s="30">
        <v>0</v>
      </c>
      <c r="K209" s="13">
        <v>0</v>
      </c>
      <c r="L209" s="30">
        <v>0</v>
      </c>
      <c r="M209" s="14"/>
      <c r="N209" s="13">
        <f t="shared" si="8"/>
        <v>0</v>
      </c>
      <c r="O209" s="30">
        <f t="shared" si="8"/>
        <v>0</v>
      </c>
      <c r="P209" s="15"/>
      <c r="Q209" s="21">
        <f t="shared" si="9"/>
        <v>0</v>
      </c>
      <c r="R209" s="21">
        <f>SUM(Q209:Q214)</f>
        <v>0</v>
      </c>
      <c r="T209" t="s">
        <v>474</v>
      </c>
    </row>
    <row r="210" spans="1:20" ht="15.6" thickTop="1" thickBot="1" x14ac:dyDescent="0.35">
      <c r="A210" s="1" t="s">
        <v>168</v>
      </c>
      <c r="C210" s="16">
        <v>0</v>
      </c>
      <c r="D210" s="31">
        <v>0</v>
      </c>
      <c r="E210" s="16">
        <v>0</v>
      </c>
      <c r="F210" s="31">
        <v>0</v>
      </c>
      <c r="G210" s="16">
        <v>0</v>
      </c>
      <c r="H210" s="31">
        <v>0</v>
      </c>
      <c r="I210" s="16">
        <v>0</v>
      </c>
      <c r="J210" s="31">
        <v>0</v>
      </c>
      <c r="K210" s="16">
        <v>0</v>
      </c>
      <c r="L210" s="31">
        <v>0</v>
      </c>
      <c r="M210" s="14"/>
      <c r="N210" s="16">
        <f t="shared" si="8"/>
        <v>0</v>
      </c>
      <c r="O210" s="31">
        <f t="shared" si="8"/>
        <v>0</v>
      </c>
      <c r="P210" s="15"/>
      <c r="Q210" s="21">
        <f t="shared" si="9"/>
        <v>0</v>
      </c>
      <c r="R210" s="14"/>
    </row>
    <row r="211" spans="1:20" ht="15.6" thickTop="1" thickBot="1" x14ac:dyDescent="0.35">
      <c r="A211" s="1" t="s">
        <v>169</v>
      </c>
      <c r="C211" s="16">
        <v>0</v>
      </c>
      <c r="D211" s="31">
        <v>0</v>
      </c>
      <c r="E211" s="16">
        <v>0</v>
      </c>
      <c r="F211" s="31">
        <v>0</v>
      </c>
      <c r="G211" s="16">
        <v>0</v>
      </c>
      <c r="H211" s="31">
        <v>0</v>
      </c>
      <c r="I211" s="16">
        <v>0</v>
      </c>
      <c r="J211" s="31">
        <v>0</v>
      </c>
      <c r="K211" s="16">
        <v>0</v>
      </c>
      <c r="L211" s="31">
        <v>0</v>
      </c>
      <c r="M211" s="14"/>
      <c r="N211" s="16">
        <f t="shared" si="8"/>
        <v>0</v>
      </c>
      <c r="O211" s="31">
        <f t="shared" si="8"/>
        <v>0</v>
      </c>
      <c r="P211" s="15"/>
      <c r="Q211" s="21">
        <f t="shared" si="9"/>
        <v>0</v>
      </c>
      <c r="R211" s="14"/>
    </row>
    <row r="212" spans="1:20" ht="15.6" thickTop="1" thickBot="1" x14ac:dyDescent="0.35">
      <c r="A212" s="1" t="s">
        <v>45</v>
      </c>
      <c r="C212" s="16">
        <v>0</v>
      </c>
      <c r="D212" s="31">
        <v>0</v>
      </c>
      <c r="E212" s="16">
        <v>0</v>
      </c>
      <c r="F212" s="31">
        <v>0</v>
      </c>
      <c r="G212" s="16">
        <v>0</v>
      </c>
      <c r="H212" s="31">
        <v>0</v>
      </c>
      <c r="I212" s="16">
        <v>0</v>
      </c>
      <c r="J212" s="31">
        <v>0</v>
      </c>
      <c r="K212" s="16">
        <v>0</v>
      </c>
      <c r="L212" s="31">
        <v>0</v>
      </c>
      <c r="M212" s="14"/>
      <c r="N212" s="16">
        <f t="shared" si="8"/>
        <v>0</v>
      </c>
      <c r="O212" s="31">
        <f t="shared" si="8"/>
        <v>0</v>
      </c>
      <c r="P212" s="15"/>
      <c r="Q212" s="21">
        <f t="shared" si="9"/>
        <v>0</v>
      </c>
      <c r="R212" s="14"/>
    </row>
    <row r="213" spans="1:20" ht="15.6" thickTop="1" thickBot="1" x14ac:dyDescent="0.35">
      <c r="A213" s="1" t="s">
        <v>170</v>
      </c>
      <c r="C213" s="16">
        <v>0</v>
      </c>
      <c r="D213" s="31">
        <v>0</v>
      </c>
      <c r="E213" s="16">
        <v>0</v>
      </c>
      <c r="F213" s="31">
        <v>0</v>
      </c>
      <c r="G213" s="16">
        <v>0</v>
      </c>
      <c r="H213" s="31">
        <v>0</v>
      </c>
      <c r="I213" s="16">
        <v>0</v>
      </c>
      <c r="J213" s="31">
        <v>0</v>
      </c>
      <c r="K213" s="16">
        <v>0</v>
      </c>
      <c r="L213" s="31">
        <v>0</v>
      </c>
      <c r="M213" s="14"/>
      <c r="N213" s="16">
        <f t="shared" si="8"/>
        <v>0</v>
      </c>
      <c r="O213" s="31">
        <f t="shared" si="8"/>
        <v>0</v>
      </c>
      <c r="P213" s="15"/>
      <c r="Q213" s="21">
        <f t="shared" si="9"/>
        <v>0</v>
      </c>
      <c r="R213" s="14"/>
    </row>
    <row r="214" spans="1:20" ht="15.6" thickTop="1" thickBot="1" x14ac:dyDescent="0.35">
      <c r="A214" s="6" t="s">
        <v>171</v>
      </c>
      <c r="B214" s="5"/>
      <c r="C214" s="10">
        <v>0</v>
      </c>
      <c r="D214" s="29">
        <v>0</v>
      </c>
      <c r="E214" s="10">
        <v>0</v>
      </c>
      <c r="F214" s="29">
        <v>0</v>
      </c>
      <c r="G214" s="10">
        <v>0</v>
      </c>
      <c r="H214" s="29">
        <v>0</v>
      </c>
      <c r="I214" s="10">
        <v>0</v>
      </c>
      <c r="J214" s="29">
        <v>0</v>
      </c>
      <c r="K214" s="10">
        <v>0</v>
      </c>
      <c r="L214" s="29">
        <v>0</v>
      </c>
      <c r="M214" s="11"/>
      <c r="N214" s="10">
        <f t="shared" si="8"/>
        <v>0</v>
      </c>
      <c r="O214" s="29">
        <f t="shared" si="8"/>
        <v>0</v>
      </c>
      <c r="P214" s="12"/>
      <c r="Q214" s="21">
        <f t="shared" si="9"/>
        <v>0</v>
      </c>
      <c r="R214" s="14"/>
    </row>
    <row r="215" spans="1:20" ht="15.6" thickTop="1" thickBot="1" x14ac:dyDescent="0.35">
      <c r="A215" s="7" t="s">
        <v>241</v>
      </c>
      <c r="B215" s="8" t="s">
        <v>500</v>
      </c>
      <c r="C215" s="17">
        <v>0</v>
      </c>
      <c r="D215" s="32">
        <v>0</v>
      </c>
      <c r="E215" s="17">
        <v>0</v>
      </c>
      <c r="F215" s="32">
        <v>0</v>
      </c>
      <c r="G215" s="17">
        <v>0</v>
      </c>
      <c r="H215" s="32">
        <v>0</v>
      </c>
      <c r="I215" s="17">
        <v>0</v>
      </c>
      <c r="J215" s="32">
        <v>0</v>
      </c>
      <c r="K215" s="17">
        <v>0</v>
      </c>
      <c r="L215" s="32">
        <v>0</v>
      </c>
      <c r="M215" s="18"/>
      <c r="N215" s="17">
        <f t="shared" si="8"/>
        <v>0</v>
      </c>
      <c r="O215" s="32">
        <f t="shared" si="8"/>
        <v>0</v>
      </c>
      <c r="P215" s="19"/>
      <c r="Q215" s="21">
        <f t="shared" si="9"/>
        <v>0</v>
      </c>
    </row>
    <row r="216" spans="1:20" ht="15.6" thickTop="1" thickBot="1" x14ac:dyDescent="0.35">
      <c r="A216" s="25" t="s">
        <v>65</v>
      </c>
      <c r="C216" s="13">
        <v>0</v>
      </c>
      <c r="D216" s="30">
        <v>0</v>
      </c>
      <c r="E216" s="13">
        <v>0</v>
      </c>
      <c r="F216" s="30">
        <v>0</v>
      </c>
      <c r="G216" s="13">
        <v>0</v>
      </c>
      <c r="H216" s="30">
        <v>0</v>
      </c>
      <c r="I216" s="13">
        <v>0</v>
      </c>
      <c r="J216" s="30">
        <v>0</v>
      </c>
      <c r="K216" s="13">
        <v>0</v>
      </c>
      <c r="L216" s="30">
        <v>0</v>
      </c>
      <c r="M216" s="14"/>
      <c r="N216" s="13">
        <f t="shared" si="8"/>
        <v>0</v>
      </c>
      <c r="O216" s="30">
        <f t="shared" si="8"/>
        <v>0</v>
      </c>
      <c r="P216" s="15"/>
      <c r="Q216" s="21">
        <f t="shared" si="9"/>
        <v>0</v>
      </c>
      <c r="R216" s="21">
        <f>SUM(Q216:Q219)</f>
        <v>0</v>
      </c>
      <c r="T216" t="s">
        <v>493</v>
      </c>
    </row>
    <row r="217" spans="1:20" ht="15.6" thickTop="1" thickBot="1" x14ac:dyDescent="0.35">
      <c r="A217" s="25" t="s">
        <v>66</v>
      </c>
      <c r="C217" s="16">
        <v>0</v>
      </c>
      <c r="D217" s="31">
        <v>0</v>
      </c>
      <c r="E217" s="16">
        <v>0</v>
      </c>
      <c r="F217" s="31">
        <v>0</v>
      </c>
      <c r="G217" s="16">
        <v>0</v>
      </c>
      <c r="H217" s="31">
        <v>0</v>
      </c>
      <c r="I217" s="16">
        <v>0</v>
      </c>
      <c r="J217" s="31">
        <v>0</v>
      </c>
      <c r="K217" s="16">
        <v>0</v>
      </c>
      <c r="L217" s="31">
        <v>0</v>
      </c>
      <c r="M217" s="14"/>
      <c r="N217" s="16">
        <f t="shared" si="8"/>
        <v>0</v>
      </c>
      <c r="O217" s="31">
        <f t="shared" si="8"/>
        <v>0</v>
      </c>
      <c r="P217" s="15"/>
      <c r="Q217" s="21">
        <f t="shared" si="9"/>
        <v>0</v>
      </c>
      <c r="R217" s="14"/>
    </row>
    <row r="218" spans="1:20" ht="15.6" thickTop="1" thickBot="1" x14ac:dyDescent="0.35">
      <c r="A218" s="25" t="s">
        <v>46</v>
      </c>
      <c r="C218" s="16">
        <v>0</v>
      </c>
      <c r="D218" s="31">
        <v>0</v>
      </c>
      <c r="E218" s="16">
        <v>0</v>
      </c>
      <c r="F218" s="31">
        <v>0</v>
      </c>
      <c r="G218" s="16">
        <v>0</v>
      </c>
      <c r="H218" s="31">
        <v>0</v>
      </c>
      <c r="I218" s="16">
        <v>0</v>
      </c>
      <c r="J218" s="31">
        <v>0</v>
      </c>
      <c r="K218" s="16">
        <v>0</v>
      </c>
      <c r="L218" s="31">
        <v>0</v>
      </c>
      <c r="M218" s="14"/>
      <c r="N218" s="16">
        <f t="shared" si="8"/>
        <v>0</v>
      </c>
      <c r="O218" s="31">
        <f t="shared" si="8"/>
        <v>0</v>
      </c>
      <c r="P218" s="15"/>
      <c r="Q218" s="21">
        <f t="shared" si="9"/>
        <v>0</v>
      </c>
      <c r="R218" s="14"/>
    </row>
    <row r="219" spans="1:20" ht="15.6" thickTop="1" thickBot="1" x14ac:dyDescent="0.35">
      <c r="A219" s="26" t="s">
        <v>47</v>
      </c>
      <c r="B219" s="5"/>
      <c r="C219" s="10">
        <v>0</v>
      </c>
      <c r="D219" s="29">
        <v>0</v>
      </c>
      <c r="E219" s="10">
        <v>0</v>
      </c>
      <c r="F219" s="29">
        <v>0</v>
      </c>
      <c r="G219" s="10">
        <v>0</v>
      </c>
      <c r="H219" s="29">
        <v>0</v>
      </c>
      <c r="I219" s="10">
        <v>0</v>
      </c>
      <c r="J219" s="29">
        <v>0</v>
      </c>
      <c r="K219" s="10">
        <v>0</v>
      </c>
      <c r="L219" s="29">
        <v>0</v>
      </c>
      <c r="M219" s="11"/>
      <c r="N219" s="10">
        <f t="shared" si="8"/>
        <v>0</v>
      </c>
      <c r="O219" s="29">
        <f t="shared" si="8"/>
        <v>0</v>
      </c>
      <c r="P219" s="12"/>
      <c r="Q219" s="21">
        <f t="shared" si="9"/>
        <v>0</v>
      </c>
    </row>
    <row r="220" spans="1:20" ht="15.6" thickTop="1" thickBot="1" x14ac:dyDescent="0.35">
      <c r="A220" s="7" t="s">
        <v>250</v>
      </c>
      <c r="B220" s="8" t="s">
        <v>500</v>
      </c>
      <c r="C220" s="17">
        <v>0</v>
      </c>
      <c r="D220" s="32">
        <v>0</v>
      </c>
      <c r="E220" s="17">
        <v>0</v>
      </c>
      <c r="F220" s="32">
        <v>0</v>
      </c>
      <c r="G220" s="17">
        <v>0</v>
      </c>
      <c r="H220" s="32">
        <v>0</v>
      </c>
      <c r="I220" s="17">
        <v>0</v>
      </c>
      <c r="J220" s="32">
        <v>0</v>
      </c>
      <c r="K220" s="17">
        <v>0</v>
      </c>
      <c r="L220" s="32">
        <v>0</v>
      </c>
      <c r="M220" s="18"/>
      <c r="N220" s="17">
        <f t="shared" si="8"/>
        <v>0</v>
      </c>
      <c r="O220" s="32">
        <f t="shared" si="8"/>
        <v>0</v>
      </c>
      <c r="P220" s="19"/>
      <c r="Q220" s="21">
        <f t="shared" si="9"/>
        <v>0</v>
      </c>
    </row>
    <row r="221" spans="1:20" ht="15.6" thickTop="1" thickBot="1" x14ac:dyDescent="0.35">
      <c r="A221" s="1" t="s">
        <v>48</v>
      </c>
      <c r="C221" s="13">
        <v>0</v>
      </c>
      <c r="D221" s="30">
        <v>0</v>
      </c>
      <c r="E221" s="13">
        <v>0</v>
      </c>
      <c r="F221" s="30">
        <v>0</v>
      </c>
      <c r="G221" s="13">
        <v>0</v>
      </c>
      <c r="H221" s="30">
        <v>0</v>
      </c>
      <c r="I221" s="13">
        <v>0</v>
      </c>
      <c r="J221" s="30">
        <v>0</v>
      </c>
      <c r="K221" s="13">
        <v>0</v>
      </c>
      <c r="L221" s="30">
        <v>0</v>
      </c>
      <c r="M221" s="14"/>
      <c r="N221" s="13">
        <f t="shared" si="8"/>
        <v>0</v>
      </c>
      <c r="O221" s="30">
        <f t="shared" si="8"/>
        <v>0</v>
      </c>
      <c r="P221" s="15"/>
      <c r="Q221" s="21">
        <f t="shared" si="9"/>
        <v>0</v>
      </c>
      <c r="R221" s="21">
        <f>SUM(Q221:Q224)</f>
        <v>0</v>
      </c>
      <c r="T221" t="s">
        <v>494</v>
      </c>
    </row>
    <row r="222" spans="1:20" ht="15.6" thickTop="1" thickBot="1" x14ac:dyDescent="0.35">
      <c r="A222" s="1" t="s">
        <v>172</v>
      </c>
      <c r="C222" s="16">
        <v>0</v>
      </c>
      <c r="D222" s="31">
        <v>0</v>
      </c>
      <c r="E222" s="16">
        <v>0</v>
      </c>
      <c r="F222" s="31">
        <v>0</v>
      </c>
      <c r="G222" s="16">
        <v>0</v>
      </c>
      <c r="H222" s="31">
        <v>0</v>
      </c>
      <c r="I222" s="16">
        <v>0</v>
      </c>
      <c r="J222" s="31">
        <v>0</v>
      </c>
      <c r="K222" s="16">
        <v>0</v>
      </c>
      <c r="L222" s="31">
        <v>0</v>
      </c>
      <c r="M222" s="14"/>
      <c r="N222" s="16">
        <f t="shared" si="8"/>
        <v>0</v>
      </c>
      <c r="O222" s="31">
        <f t="shared" si="8"/>
        <v>0</v>
      </c>
      <c r="P222" s="15"/>
      <c r="Q222" s="21">
        <f t="shared" si="9"/>
        <v>0</v>
      </c>
      <c r="R222" s="14"/>
    </row>
    <row r="223" spans="1:20" ht="15.6" thickTop="1" thickBot="1" x14ac:dyDescent="0.35">
      <c r="A223" s="1" t="s">
        <v>173</v>
      </c>
      <c r="C223" s="16">
        <v>0</v>
      </c>
      <c r="D223" s="31">
        <v>0</v>
      </c>
      <c r="E223" s="16">
        <v>0</v>
      </c>
      <c r="F223" s="31">
        <v>0</v>
      </c>
      <c r="G223" s="16">
        <v>0</v>
      </c>
      <c r="H223" s="31">
        <v>0</v>
      </c>
      <c r="I223" s="16">
        <v>0</v>
      </c>
      <c r="J223" s="31">
        <v>0</v>
      </c>
      <c r="K223" s="16">
        <v>0</v>
      </c>
      <c r="L223" s="31">
        <v>0</v>
      </c>
      <c r="M223" s="14"/>
      <c r="N223" s="16">
        <f t="shared" si="8"/>
        <v>0</v>
      </c>
      <c r="O223" s="31">
        <f t="shared" si="8"/>
        <v>0</v>
      </c>
      <c r="P223" s="15"/>
      <c r="Q223" s="21">
        <f t="shared" si="9"/>
        <v>0</v>
      </c>
      <c r="R223" s="14"/>
    </row>
    <row r="224" spans="1:20" ht="15.6" thickTop="1" thickBot="1" x14ac:dyDescent="0.35">
      <c r="A224" s="6" t="s">
        <v>174</v>
      </c>
      <c r="B224" s="5"/>
      <c r="C224" s="10">
        <v>0</v>
      </c>
      <c r="D224" s="29">
        <v>0</v>
      </c>
      <c r="E224" s="10">
        <v>0</v>
      </c>
      <c r="F224" s="29">
        <v>0</v>
      </c>
      <c r="G224" s="10">
        <v>0</v>
      </c>
      <c r="H224" s="29">
        <v>0</v>
      </c>
      <c r="I224" s="10">
        <v>0</v>
      </c>
      <c r="J224" s="29">
        <v>0</v>
      </c>
      <c r="K224" s="10">
        <v>0</v>
      </c>
      <c r="L224" s="29">
        <v>0</v>
      </c>
      <c r="M224" s="11"/>
      <c r="N224" s="10">
        <f t="shared" si="8"/>
        <v>0</v>
      </c>
      <c r="O224" s="29">
        <f t="shared" si="8"/>
        <v>0</v>
      </c>
      <c r="P224" s="12"/>
      <c r="Q224" s="21">
        <f t="shared" si="9"/>
        <v>0</v>
      </c>
    </row>
    <row r="225" spans="1:20" ht="15.6" thickTop="1" thickBot="1" x14ac:dyDescent="0.35">
      <c r="A225" s="7" t="s">
        <v>217</v>
      </c>
      <c r="B225" s="8" t="s">
        <v>500</v>
      </c>
      <c r="C225" s="17">
        <v>0</v>
      </c>
      <c r="D225" s="32">
        <v>0</v>
      </c>
      <c r="E225" s="17">
        <v>0</v>
      </c>
      <c r="F225" s="32">
        <v>0</v>
      </c>
      <c r="G225" s="17">
        <v>0</v>
      </c>
      <c r="H225" s="32">
        <v>0</v>
      </c>
      <c r="I225" s="17">
        <v>0</v>
      </c>
      <c r="J225" s="32">
        <v>0</v>
      </c>
      <c r="K225" s="17">
        <v>0</v>
      </c>
      <c r="L225" s="32">
        <v>0</v>
      </c>
      <c r="M225" s="18"/>
      <c r="N225" s="17">
        <f t="shared" si="8"/>
        <v>0</v>
      </c>
      <c r="O225" s="32">
        <f t="shared" si="8"/>
        <v>0</v>
      </c>
      <c r="P225" s="19"/>
      <c r="Q225" s="21">
        <f t="shared" si="9"/>
        <v>0</v>
      </c>
      <c r="R225" s="14"/>
    </row>
    <row r="226" spans="1:20" ht="15.6" thickTop="1" thickBot="1" x14ac:dyDescent="0.35">
      <c r="A226" s="1" t="s">
        <v>236</v>
      </c>
      <c r="C226" s="13">
        <v>0</v>
      </c>
      <c r="D226" s="30">
        <v>0</v>
      </c>
      <c r="E226" s="13">
        <v>0</v>
      </c>
      <c r="F226" s="30">
        <v>0</v>
      </c>
      <c r="G226" s="13">
        <v>0</v>
      </c>
      <c r="H226" s="30">
        <v>0</v>
      </c>
      <c r="I226" s="13">
        <v>0</v>
      </c>
      <c r="J226" s="30">
        <v>0</v>
      </c>
      <c r="K226" s="13">
        <v>0</v>
      </c>
      <c r="L226" s="30">
        <v>0</v>
      </c>
      <c r="M226" s="14"/>
      <c r="N226" s="13">
        <f t="shared" si="8"/>
        <v>0</v>
      </c>
      <c r="O226" s="30">
        <f t="shared" si="8"/>
        <v>0</v>
      </c>
      <c r="P226" s="15"/>
      <c r="Q226" s="21">
        <f t="shared" si="9"/>
        <v>0</v>
      </c>
      <c r="R226" s="21">
        <f>SUM(Q226:Q228)</f>
        <v>0</v>
      </c>
      <c r="T226" t="s">
        <v>480</v>
      </c>
    </row>
    <row r="227" spans="1:20" ht="15.6" thickTop="1" thickBot="1" x14ac:dyDescent="0.35">
      <c r="A227" s="1" t="s">
        <v>238</v>
      </c>
      <c r="C227" s="16">
        <v>0</v>
      </c>
      <c r="D227" s="31">
        <v>0</v>
      </c>
      <c r="E227" s="16">
        <v>0</v>
      </c>
      <c r="F227" s="31">
        <v>0</v>
      </c>
      <c r="G227" s="16">
        <v>0</v>
      </c>
      <c r="H227" s="31">
        <v>0</v>
      </c>
      <c r="I227" s="16">
        <v>0</v>
      </c>
      <c r="J227" s="31">
        <v>0</v>
      </c>
      <c r="K227" s="16">
        <v>0</v>
      </c>
      <c r="L227" s="31">
        <v>0</v>
      </c>
      <c r="M227" s="14"/>
      <c r="N227" s="16">
        <f t="shared" si="8"/>
        <v>0</v>
      </c>
      <c r="O227" s="31">
        <f t="shared" si="8"/>
        <v>0</v>
      </c>
      <c r="P227" s="15"/>
      <c r="Q227" s="21">
        <f t="shared" si="9"/>
        <v>0</v>
      </c>
      <c r="R227" s="14"/>
    </row>
    <row r="228" spans="1:20" ht="15.6" thickTop="1" thickBot="1" x14ac:dyDescent="0.35">
      <c r="A228" s="6" t="s">
        <v>237</v>
      </c>
      <c r="B228" s="5"/>
      <c r="C228" s="10">
        <v>0</v>
      </c>
      <c r="D228" s="29">
        <v>0</v>
      </c>
      <c r="E228" s="10">
        <v>0</v>
      </c>
      <c r="F228" s="29">
        <v>0</v>
      </c>
      <c r="G228" s="10">
        <v>0</v>
      </c>
      <c r="H228" s="29">
        <v>0</v>
      </c>
      <c r="I228" s="10">
        <v>0</v>
      </c>
      <c r="J228" s="29">
        <v>0</v>
      </c>
      <c r="K228" s="10">
        <v>0</v>
      </c>
      <c r="L228" s="29">
        <v>0</v>
      </c>
      <c r="M228" s="11"/>
      <c r="N228" s="10">
        <f t="shared" si="8"/>
        <v>0</v>
      </c>
      <c r="O228" s="29">
        <f t="shared" si="8"/>
        <v>0</v>
      </c>
      <c r="P228" s="12"/>
      <c r="Q228" s="21">
        <f t="shared" si="9"/>
        <v>0</v>
      </c>
      <c r="R228" s="11"/>
    </row>
    <row r="229" spans="1:20" ht="15.6" thickTop="1" thickBot="1" x14ac:dyDescent="0.35">
      <c r="A229" s="25" t="s">
        <v>175</v>
      </c>
      <c r="C229" s="13">
        <v>0</v>
      </c>
      <c r="D229" s="30">
        <v>0</v>
      </c>
      <c r="E229" s="13">
        <v>0</v>
      </c>
      <c r="F229" s="30">
        <v>0</v>
      </c>
      <c r="G229" s="13">
        <v>0</v>
      </c>
      <c r="H229" s="30">
        <v>0</v>
      </c>
      <c r="I229" s="13">
        <v>0</v>
      </c>
      <c r="J229" s="30">
        <v>0</v>
      </c>
      <c r="K229" s="13">
        <v>0</v>
      </c>
      <c r="L229" s="30">
        <v>0</v>
      </c>
      <c r="M229" s="14"/>
      <c r="N229" s="13">
        <f t="shared" si="8"/>
        <v>0</v>
      </c>
      <c r="O229" s="30">
        <f t="shared" si="8"/>
        <v>0</v>
      </c>
      <c r="P229" s="15"/>
      <c r="Q229" s="21">
        <f t="shared" si="9"/>
        <v>0</v>
      </c>
      <c r="R229" s="21">
        <f>SUM(Q229:Q231)</f>
        <v>0</v>
      </c>
      <c r="T229" t="s">
        <v>495</v>
      </c>
    </row>
    <row r="230" spans="1:20" ht="15.6" thickTop="1" thickBot="1" x14ac:dyDescent="0.35">
      <c r="A230" s="25" t="s">
        <v>176</v>
      </c>
      <c r="C230" s="16">
        <v>0</v>
      </c>
      <c r="D230" s="31">
        <v>0</v>
      </c>
      <c r="E230" s="16">
        <v>0</v>
      </c>
      <c r="F230" s="31">
        <v>0</v>
      </c>
      <c r="G230" s="16">
        <v>0</v>
      </c>
      <c r="H230" s="31">
        <v>0</v>
      </c>
      <c r="I230" s="16">
        <v>0</v>
      </c>
      <c r="J230" s="31">
        <v>0</v>
      </c>
      <c r="K230" s="16">
        <v>0</v>
      </c>
      <c r="L230" s="31">
        <v>0</v>
      </c>
      <c r="M230" s="14"/>
      <c r="N230" s="16">
        <f t="shared" si="8"/>
        <v>0</v>
      </c>
      <c r="O230" s="31">
        <f t="shared" si="8"/>
        <v>0</v>
      </c>
      <c r="P230" s="15"/>
      <c r="Q230" s="21">
        <f t="shared" si="9"/>
        <v>0</v>
      </c>
      <c r="R230" s="14"/>
    </row>
    <row r="231" spans="1:20" ht="15.6" thickTop="1" thickBot="1" x14ac:dyDescent="0.35">
      <c r="A231" s="26" t="s">
        <v>67</v>
      </c>
      <c r="B231" s="5"/>
      <c r="C231" s="10">
        <v>0</v>
      </c>
      <c r="D231" s="29">
        <v>0</v>
      </c>
      <c r="E231" s="10">
        <v>0</v>
      </c>
      <c r="F231" s="29">
        <v>0</v>
      </c>
      <c r="G231" s="10">
        <v>0</v>
      </c>
      <c r="H231" s="29">
        <v>0</v>
      </c>
      <c r="I231" s="10">
        <v>0</v>
      </c>
      <c r="J231" s="29">
        <v>0</v>
      </c>
      <c r="K231" s="10">
        <v>0</v>
      </c>
      <c r="L231" s="29">
        <v>0</v>
      </c>
      <c r="M231" s="11"/>
      <c r="N231" s="10">
        <f t="shared" si="8"/>
        <v>0</v>
      </c>
      <c r="O231" s="29">
        <f t="shared" si="8"/>
        <v>0</v>
      </c>
      <c r="P231" s="12"/>
      <c r="Q231" s="21">
        <f t="shared" si="9"/>
        <v>0</v>
      </c>
      <c r="R231" s="14"/>
    </row>
    <row r="232" spans="1:20" ht="15" thickBot="1" x14ac:dyDescent="0.35">
      <c r="A232" s="1"/>
      <c r="C232" s="22"/>
      <c r="D232" s="34"/>
      <c r="E232" s="22"/>
      <c r="F232" s="34"/>
      <c r="G232" s="22"/>
      <c r="H232" s="34"/>
      <c r="I232" s="22"/>
      <c r="J232" s="34"/>
      <c r="K232" s="22"/>
      <c r="L232" s="34"/>
      <c r="M232" s="14"/>
      <c r="N232" s="14"/>
      <c r="O232" s="34"/>
      <c r="P232" s="15"/>
      <c r="Q232" s="22"/>
    </row>
    <row r="233" spans="1:20" ht="15.6" thickTop="1" thickBot="1" x14ac:dyDescent="0.35">
      <c r="A233" s="1" t="s">
        <v>501</v>
      </c>
      <c r="C233" s="21">
        <f>SUM(C10:C231)</f>
        <v>14</v>
      </c>
      <c r="D233" s="35">
        <f t="shared" ref="D233:R233" si="10">SUM(D10:D231)</f>
        <v>16</v>
      </c>
      <c r="E233" s="21">
        <f t="shared" si="10"/>
        <v>27</v>
      </c>
      <c r="F233" s="35">
        <f t="shared" si="10"/>
        <v>27</v>
      </c>
      <c r="G233" s="21">
        <f t="shared" si="10"/>
        <v>22</v>
      </c>
      <c r="H233" s="35">
        <f t="shared" si="10"/>
        <v>23</v>
      </c>
      <c r="I233" s="21">
        <f t="shared" si="10"/>
        <v>10</v>
      </c>
      <c r="J233" s="35">
        <f t="shared" si="10"/>
        <v>16</v>
      </c>
      <c r="K233" s="21">
        <f t="shared" si="10"/>
        <v>27</v>
      </c>
      <c r="L233" s="35">
        <f t="shared" si="10"/>
        <v>18</v>
      </c>
      <c r="M233" s="14"/>
      <c r="N233" s="21">
        <f t="shared" si="10"/>
        <v>100</v>
      </c>
      <c r="O233" s="35">
        <f t="shared" si="10"/>
        <v>100</v>
      </c>
      <c r="P233" s="14"/>
      <c r="Q233" s="21">
        <f t="shared" si="10"/>
        <v>200</v>
      </c>
      <c r="R233" s="21">
        <f t="shared" si="10"/>
        <v>200</v>
      </c>
    </row>
    <row r="234" spans="1:20" ht="15" thickTop="1" x14ac:dyDescent="0.3">
      <c r="A234" s="1"/>
      <c r="C234" s="3"/>
      <c r="D234" s="3"/>
      <c r="E234" s="3"/>
      <c r="F234" s="3"/>
      <c r="G234" s="3"/>
      <c r="H234" s="3"/>
      <c r="I234" s="3"/>
      <c r="J234" s="3"/>
      <c r="K234" s="3"/>
      <c r="L234" s="3"/>
      <c r="N234" s="3"/>
      <c r="O234" s="3"/>
      <c r="P234" s="2"/>
      <c r="Q234" s="3"/>
    </row>
    <row r="235" spans="1:20" ht="15" thickBot="1" x14ac:dyDescent="0.35"/>
    <row r="236" spans="1:20" ht="15.6" thickTop="1" thickBot="1" x14ac:dyDescent="0.35">
      <c r="A236" t="s">
        <v>210</v>
      </c>
      <c r="C236" s="16">
        <v>7</v>
      </c>
      <c r="D236" s="31">
        <v>7</v>
      </c>
      <c r="E236" s="16">
        <v>3</v>
      </c>
      <c r="F236" s="31">
        <v>12</v>
      </c>
      <c r="G236" s="16">
        <v>4</v>
      </c>
      <c r="H236" s="31">
        <v>7</v>
      </c>
      <c r="I236" s="16">
        <v>6</v>
      </c>
      <c r="J236" s="31">
        <v>8</v>
      </c>
      <c r="K236" s="16">
        <v>7</v>
      </c>
      <c r="L236" s="31">
        <v>9</v>
      </c>
      <c r="N236" s="16">
        <f>SUM(C236,E236,G236,I236,K236)</f>
        <v>27</v>
      </c>
      <c r="O236" s="31">
        <f>SUM(D236,F236,H236,J236,L236)</f>
        <v>43</v>
      </c>
      <c r="Q236" s="21">
        <f>SUM(N236,O236,)</f>
        <v>70</v>
      </c>
      <c r="R236" s="21">
        <f>SUM(Q236:Q238)</f>
        <v>70</v>
      </c>
    </row>
    <row r="237" spans="1:20" ht="15.6" thickTop="1" thickBot="1" x14ac:dyDescent="0.35">
      <c r="A237" t="s">
        <v>212</v>
      </c>
      <c r="C237" s="16">
        <v>0</v>
      </c>
      <c r="D237" s="31">
        <v>0</v>
      </c>
      <c r="E237" s="16">
        <v>0</v>
      </c>
      <c r="F237" s="31">
        <v>0</v>
      </c>
      <c r="G237" s="16">
        <v>0</v>
      </c>
      <c r="H237" s="31">
        <v>0</v>
      </c>
      <c r="I237" s="16">
        <v>0</v>
      </c>
      <c r="J237" s="31">
        <v>0</v>
      </c>
      <c r="K237" s="16">
        <v>0</v>
      </c>
      <c r="L237" s="31">
        <v>0</v>
      </c>
      <c r="N237" s="16">
        <f t="shared" ref="N237:N300" si="11">SUM(C237,E237,G237,I237,K237)</f>
        <v>0</v>
      </c>
      <c r="O237" s="31">
        <f t="shared" ref="O237:O300" si="12">SUM(D237,F237,H237,J237,L237)</f>
        <v>0</v>
      </c>
      <c r="Q237" s="21">
        <f t="shared" ref="Q237:Q300" si="13">SUM(N237,O237,)</f>
        <v>0</v>
      </c>
    </row>
    <row r="238" spans="1:20" ht="15.6" thickTop="1" thickBot="1" x14ac:dyDescent="0.35">
      <c r="A238" s="5" t="s">
        <v>211</v>
      </c>
      <c r="B238" s="5"/>
      <c r="C238" s="10">
        <v>0</v>
      </c>
      <c r="D238" s="29">
        <v>0</v>
      </c>
      <c r="E238" s="10">
        <v>0</v>
      </c>
      <c r="F238" s="29">
        <v>0</v>
      </c>
      <c r="G238" s="10">
        <v>0</v>
      </c>
      <c r="H238" s="29">
        <v>0</v>
      </c>
      <c r="I238" s="10">
        <v>0</v>
      </c>
      <c r="J238" s="29">
        <v>0</v>
      </c>
      <c r="K238" s="10">
        <v>0</v>
      </c>
      <c r="L238" s="29">
        <v>0</v>
      </c>
      <c r="M238" s="5"/>
      <c r="N238" s="10">
        <f t="shared" si="11"/>
        <v>0</v>
      </c>
      <c r="O238" s="29">
        <f t="shared" si="12"/>
        <v>0</v>
      </c>
      <c r="P238" s="5"/>
      <c r="Q238" s="39">
        <f t="shared" si="13"/>
        <v>0</v>
      </c>
      <c r="R238" s="5"/>
    </row>
    <row r="239" spans="1:20" ht="15.6" thickTop="1" thickBot="1" x14ac:dyDescent="0.35">
      <c r="A239" t="s">
        <v>435</v>
      </c>
      <c r="C239" s="13">
        <v>0</v>
      </c>
      <c r="D239" s="30">
        <v>0</v>
      </c>
      <c r="E239" s="13">
        <v>0</v>
      </c>
      <c r="F239" s="30">
        <v>0</v>
      </c>
      <c r="G239" s="13">
        <v>0</v>
      </c>
      <c r="H239" s="30">
        <v>0</v>
      </c>
      <c r="I239" s="13">
        <v>0</v>
      </c>
      <c r="J239" s="30">
        <v>0</v>
      </c>
      <c r="K239" s="13">
        <v>0</v>
      </c>
      <c r="L239" s="30">
        <v>0</v>
      </c>
      <c r="N239" s="13">
        <f t="shared" si="11"/>
        <v>0</v>
      </c>
      <c r="O239" s="30">
        <f t="shared" si="12"/>
        <v>0</v>
      </c>
      <c r="Q239" s="38">
        <f t="shared" si="13"/>
        <v>0</v>
      </c>
      <c r="R239" s="21">
        <f>SUM(Q239:Q244)</f>
        <v>7</v>
      </c>
    </row>
    <row r="240" spans="1:20" ht="15.6" thickTop="1" thickBot="1" x14ac:dyDescent="0.35">
      <c r="A240" t="s">
        <v>437</v>
      </c>
      <c r="C240" s="16">
        <v>0</v>
      </c>
      <c r="D240" s="31">
        <v>0</v>
      </c>
      <c r="E240" s="16">
        <v>0</v>
      </c>
      <c r="F240" s="31">
        <v>0</v>
      </c>
      <c r="G240" s="16">
        <v>0</v>
      </c>
      <c r="H240" s="31">
        <v>0</v>
      </c>
      <c r="I240" s="16">
        <v>0</v>
      </c>
      <c r="J240" s="31">
        <v>0</v>
      </c>
      <c r="K240" s="16">
        <v>0</v>
      </c>
      <c r="L240" s="31">
        <v>0</v>
      </c>
      <c r="N240" s="16">
        <f t="shared" si="11"/>
        <v>0</v>
      </c>
      <c r="O240" s="31">
        <f t="shared" si="12"/>
        <v>0</v>
      </c>
      <c r="Q240" s="21">
        <f t="shared" si="13"/>
        <v>0</v>
      </c>
    </row>
    <row r="241" spans="1:18" ht="15.6" thickTop="1" thickBot="1" x14ac:dyDescent="0.35">
      <c r="A241" t="s">
        <v>438</v>
      </c>
      <c r="C241" s="16">
        <v>0</v>
      </c>
      <c r="D241" s="31">
        <v>0</v>
      </c>
      <c r="E241" s="16">
        <v>0</v>
      </c>
      <c r="F241" s="31">
        <v>0</v>
      </c>
      <c r="G241" s="16">
        <v>0</v>
      </c>
      <c r="H241" s="31">
        <v>0</v>
      </c>
      <c r="I241" s="16">
        <v>0</v>
      </c>
      <c r="J241" s="31">
        <v>0</v>
      </c>
      <c r="K241" s="16">
        <v>0</v>
      </c>
      <c r="L241" s="31">
        <v>0</v>
      </c>
      <c r="N241" s="16">
        <f t="shared" si="11"/>
        <v>0</v>
      </c>
      <c r="O241" s="31">
        <f t="shared" si="12"/>
        <v>0</v>
      </c>
      <c r="Q241" s="21">
        <f t="shared" si="13"/>
        <v>0</v>
      </c>
    </row>
    <row r="242" spans="1:18" ht="15.6" thickTop="1" thickBot="1" x14ac:dyDescent="0.35">
      <c r="A242" t="s">
        <v>439</v>
      </c>
      <c r="C242" s="16">
        <v>1</v>
      </c>
      <c r="D242" s="31">
        <v>0</v>
      </c>
      <c r="E242" s="16">
        <v>0</v>
      </c>
      <c r="F242" s="31">
        <v>2</v>
      </c>
      <c r="G242" s="16">
        <v>1</v>
      </c>
      <c r="H242" s="31">
        <v>2</v>
      </c>
      <c r="I242" s="16">
        <v>1</v>
      </c>
      <c r="J242" s="31">
        <v>0</v>
      </c>
      <c r="K242" s="16">
        <v>0</v>
      </c>
      <c r="L242" s="31">
        <v>0</v>
      </c>
      <c r="N242" s="16">
        <f t="shared" si="11"/>
        <v>3</v>
      </c>
      <c r="O242" s="31">
        <f t="shared" si="12"/>
        <v>4</v>
      </c>
      <c r="Q242" s="21">
        <f t="shared" si="13"/>
        <v>7</v>
      </c>
    </row>
    <row r="243" spans="1:18" ht="15.6" thickTop="1" thickBot="1" x14ac:dyDescent="0.35">
      <c r="A243" t="s">
        <v>440</v>
      </c>
      <c r="C243" s="16">
        <v>0</v>
      </c>
      <c r="D243" s="31">
        <v>0</v>
      </c>
      <c r="E243" s="16">
        <v>0</v>
      </c>
      <c r="F243" s="31">
        <v>0</v>
      </c>
      <c r="G243" s="16">
        <v>0</v>
      </c>
      <c r="H243" s="31">
        <v>0</v>
      </c>
      <c r="I243" s="16">
        <v>0</v>
      </c>
      <c r="J243" s="31">
        <v>0</v>
      </c>
      <c r="K243" s="16">
        <v>0</v>
      </c>
      <c r="L243" s="31">
        <v>0</v>
      </c>
      <c r="N243" s="16">
        <f t="shared" si="11"/>
        <v>0</v>
      </c>
      <c r="O243" s="31">
        <f t="shared" si="12"/>
        <v>0</v>
      </c>
      <c r="Q243" s="21">
        <f t="shared" si="13"/>
        <v>0</v>
      </c>
    </row>
    <row r="244" spans="1:18" ht="15.6" thickTop="1" thickBot="1" x14ac:dyDescent="0.35">
      <c r="A244" s="5" t="s">
        <v>436</v>
      </c>
      <c r="B244" s="5"/>
      <c r="C244" s="10">
        <v>0</v>
      </c>
      <c r="D244" s="29">
        <v>0</v>
      </c>
      <c r="E244" s="10">
        <v>0</v>
      </c>
      <c r="F244" s="29">
        <v>0</v>
      </c>
      <c r="G244" s="10">
        <v>0</v>
      </c>
      <c r="H244" s="29">
        <v>0</v>
      </c>
      <c r="I244" s="10">
        <v>0</v>
      </c>
      <c r="J244" s="29">
        <v>0</v>
      </c>
      <c r="K244" s="10">
        <v>0</v>
      </c>
      <c r="L244" s="29">
        <v>0</v>
      </c>
      <c r="M244" s="5"/>
      <c r="N244" s="10">
        <f t="shared" si="11"/>
        <v>0</v>
      </c>
      <c r="O244" s="29">
        <f t="shared" si="12"/>
        <v>0</v>
      </c>
      <c r="P244" s="5"/>
      <c r="Q244" s="39">
        <f t="shared" si="13"/>
        <v>0</v>
      </c>
      <c r="R244" s="5"/>
    </row>
    <row r="245" spans="1:18" ht="15.6" thickTop="1" thickBot="1" x14ac:dyDescent="0.35">
      <c r="A245" t="s">
        <v>504</v>
      </c>
      <c r="C245" s="13">
        <v>2</v>
      </c>
      <c r="D245" s="30">
        <v>0</v>
      </c>
      <c r="E245" s="13">
        <v>2</v>
      </c>
      <c r="F245" s="30">
        <v>1</v>
      </c>
      <c r="G245" s="13">
        <v>2</v>
      </c>
      <c r="H245" s="30">
        <v>0</v>
      </c>
      <c r="I245" s="13">
        <v>0</v>
      </c>
      <c r="J245" s="30">
        <v>0</v>
      </c>
      <c r="K245" s="13">
        <v>2</v>
      </c>
      <c r="L245" s="30">
        <v>1</v>
      </c>
      <c r="N245" s="13">
        <f t="shared" si="11"/>
        <v>8</v>
      </c>
      <c r="O245" s="30">
        <f t="shared" si="12"/>
        <v>2</v>
      </c>
      <c r="Q245" s="38">
        <f t="shared" si="13"/>
        <v>10</v>
      </c>
      <c r="R245" s="21">
        <f>SUM(Q245:Q250)</f>
        <v>55</v>
      </c>
    </row>
    <row r="246" spans="1:18" ht="15.6" thickTop="1" thickBot="1" x14ac:dyDescent="0.35">
      <c r="A246" t="s">
        <v>505</v>
      </c>
      <c r="C246" s="16">
        <v>1</v>
      </c>
      <c r="D246" s="31">
        <v>2</v>
      </c>
      <c r="E246" s="16">
        <v>2</v>
      </c>
      <c r="F246" s="31">
        <v>1</v>
      </c>
      <c r="G246" s="16">
        <v>0</v>
      </c>
      <c r="H246" s="31">
        <v>1</v>
      </c>
      <c r="I246" s="16">
        <v>1</v>
      </c>
      <c r="J246" s="31">
        <v>0</v>
      </c>
      <c r="K246" s="16">
        <v>3</v>
      </c>
      <c r="L246" s="31">
        <v>0</v>
      </c>
      <c r="N246" s="16">
        <f t="shared" si="11"/>
        <v>7</v>
      </c>
      <c r="O246" s="31">
        <f t="shared" si="12"/>
        <v>4</v>
      </c>
      <c r="Q246" s="21">
        <f t="shared" si="13"/>
        <v>11</v>
      </c>
    </row>
    <row r="247" spans="1:18" ht="15.6" thickTop="1" thickBot="1" x14ac:dyDescent="0.35">
      <c r="A247" t="s">
        <v>310</v>
      </c>
      <c r="C247" s="16">
        <v>3</v>
      </c>
      <c r="D247" s="31">
        <v>0</v>
      </c>
      <c r="E247" s="16">
        <v>2</v>
      </c>
      <c r="F247" s="31">
        <v>2</v>
      </c>
      <c r="G247" s="16">
        <v>2</v>
      </c>
      <c r="H247" s="31">
        <v>1</v>
      </c>
      <c r="I247" s="16">
        <v>2</v>
      </c>
      <c r="J247" s="31">
        <v>1</v>
      </c>
      <c r="K247" s="16">
        <v>0</v>
      </c>
      <c r="L247" s="31">
        <v>1</v>
      </c>
      <c r="N247" s="16">
        <f t="shared" si="11"/>
        <v>9</v>
      </c>
      <c r="O247" s="31">
        <f t="shared" si="12"/>
        <v>5</v>
      </c>
      <c r="Q247" s="21">
        <f t="shared" si="13"/>
        <v>14</v>
      </c>
    </row>
    <row r="248" spans="1:18" ht="15.6" thickTop="1" thickBot="1" x14ac:dyDescent="0.35">
      <c r="A248" t="s">
        <v>311</v>
      </c>
      <c r="C248" s="16">
        <v>0</v>
      </c>
      <c r="D248" s="31">
        <v>0</v>
      </c>
      <c r="E248" s="16">
        <v>0</v>
      </c>
      <c r="F248" s="31">
        <v>0</v>
      </c>
      <c r="G248" s="16">
        <v>0</v>
      </c>
      <c r="H248" s="31">
        <v>0</v>
      </c>
      <c r="I248" s="16">
        <v>0</v>
      </c>
      <c r="J248" s="31">
        <v>0</v>
      </c>
      <c r="K248" s="16">
        <v>0</v>
      </c>
      <c r="L248" s="31">
        <v>0</v>
      </c>
      <c r="N248" s="16">
        <f t="shared" si="11"/>
        <v>0</v>
      </c>
      <c r="O248" s="31">
        <f t="shared" si="12"/>
        <v>0</v>
      </c>
      <c r="Q248" s="21">
        <f t="shared" si="13"/>
        <v>0</v>
      </c>
    </row>
    <row r="249" spans="1:18" ht="15.6" thickTop="1" thickBot="1" x14ac:dyDescent="0.35">
      <c r="A249" t="s">
        <v>506</v>
      </c>
      <c r="C249" s="16">
        <v>1</v>
      </c>
      <c r="D249" s="31">
        <v>1</v>
      </c>
      <c r="E249" s="16">
        <v>0</v>
      </c>
      <c r="F249" s="31">
        <v>0</v>
      </c>
      <c r="G249" s="16">
        <v>0</v>
      </c>
      <c r="H249" s="31">
        <v>0</v>
      </c>
      <c r="I249" s="16">
        <v>2</v>
      </c>
      <c r="J249" s="31">
        <v>1</v>
      </c>
      <c r="K249" s="16">
        <v>1</v>
      </c>
      <c r="L249" s="31">
        <v>0</v>
      </c>
      <c r="N249" s="16">
        <f t="shared" si="11"/>
        <v>4</v>
      </c>
      <c r="O249" s="31">
        <f t="shared" si="12"/>
        <v>2</v>
      </c>
      <c r="Q249" s="21">
        <f t="shared" si="13"/>
        <v>6</v>
      </c>
    </row>
    <row r="250" spans="1:18" ht="15.6" thickTop="1" thickBot="1" x14ac:dyDescent="0.35">
      <c r="A250" s="5" t="s">
        <v>312</v>
      </c>
      <c r="B250" s="5"/>
      <c r="C250" s="10">
        <v>1</v>
      </c>
      <c r="D250" s="29">
        <v>1</v>
      </c>
      <c r="E250" s="10">
        <v>1</v>
      </c>
      <c r="F250" s="29">
        <v>0</v>
      </c>
      <c r="G250" s="10">
        <v>2</v>
      </c>
      <c r="H250" s="29">
        <v>0</v>
      </c>
      <c r="I250" s="10">
        <v>0</v>
      </c>
      <c r="J250" s="29">
        <v>3</v>
      </c>
      <c r="K250" s="10">
        <v>3</v>
      </c>
      <c r="L250" s="29">
        <v>3</v>
      </c>
      <c r="M250" s="5"/>
      <c r="N250" s="10">
        <f t="shared" si="11"/>
        <v>7</v>
      </c>
      <c r="O250" s="29">
        <f t="shared" si="12"/>
        <v>7</v>
      </c>
      <c r="P250" s="5"/>
      <c r="Q250" s="39">
        <f t="shared" si="13"/>
        <v>14</v>
      </c>
      <c r="R250" s="5"/>
    </row>
    <row r="251" spans="1:18" ht="15.6" thickTop="1" thickBot="1" x14ac:dyDescent="0.35">
      <c r="A251" t="s">
        <v>450</v>
      </c>
      <c r="C251" s="13">
        <v>1</v>
      </c>
      <c r="D251" s="30">
        <v>4</v>
      </c>
      <c r="E251" s="13">
        <v>2</v>
      </c>
      <c r="F251" s="30">
        <v>0</v>
      </c>
      <c r="G251" s="13">
        <v>1</v>
      </c>
      <c r="H251" s="30">
        <v>0</v>
      </c>
      <c r="I251" s="13">
        <v>1</v>
      </c>
      <c r="J251" s="30">
        <v>1</v>
      </c>
      <c r="K251" s="13">
        <v>3</v>
      </c>
      <c r="L251" s="30">
        <v>0</v>
      </c>
      <c r="N251" s="13">
        <f t="shared" si="11"/>
        <v>8</v>
      </c>
      <c r="O251" s="30">
        <f t="shared" si="12"/>
        <v>5</v>
      </c>
      <c r="Q251" s="38">
        <f t="shared" si="13"/>
        <v>13</v>
      </c>
      <c r="R251" s="21">
        <f>SUM(Q251:Q253)</f>
        <v>13</v>
      </c>
    </row>
    <row r="252" spans="1:18" ht="15.6" thickTop="1" thickBot="1" x14ac:dyDescent="0.35">
      <c r="A252" t="s">
        <v>451</v>
      </c>
      <c r="C252" s="16">
        <v>0</v>
      </c>
      <c r="D252" s="31">
        <v>0</v>
      </c>
      <c r="E252" s="16">
        <v>0</v>
      </c>
      <c r="F252" s="31">
        <v>0</v>
      </c>
      <c r="G252" s="16">
        <v>0</v>
      </c>
      <c r="H252" s="31">
        <v>0</v>
      </c>
      <c r="I252" s="16">
        <v>0</v>
      </c>
      <c r="J252" s="31">
        <v>0</v>
      </c>
      <c r="K252" s="16">
        <v>0</v>
      </c>
      <c r="L252" s="31">
        <v>0</v>
      </c>
      <c r="N252" s="16">
        <f t="shared" si="11"/>
        <v>0</v>
      </c>
      <c r="O252" s="31">
        <f t="shared" si="12"/>
        <v>0</v>
      </c>
      <c r="Q252" s="21">
        <f t="shared" si="13"/>
        <v>0</v>
      </c>
    </row>
    <row r="253" spans="1:18" ht="15.6" thickTop="1" thickBot="1" x14ac:dyDescent="0.35">
      <c r="A253" s="5" t="s">
        <v>452</v>
      </c>
      <c r="B253" s="5"/>
      <c r="C253" s="10">
        <v>0</v>
      </c>
      <c r="D253" s="29">
        <v>0</v>
      </c>
      <c r="E253" s="10">
        <v>0</v>
      </c>
      <c r="F253" s="29">
        <v>0</v>
      </c>
      <c r="G253" s="10">
        <v>0</v>
      </c>
      <c r="H253" s="29">
        <v>0</v>
      </c>
      <c r="I253" s="10">
        <v>0</v>
      </c>
      <c r="J253" s="29">
        <v>0</v>
      </c>
      <c r="K253" s="10">
        <v>0</v>
      </c>
      <c r="L253" s="29">
        <v>0</v>
      </c>
      <c r="M253" s="5"/>
      <c r="N253" s="10">
        <f t="shared" si="11"/>
        <v>0</v>
      </c>
      <c r="O253" s="29">
        <f t="shared" si="12"/>
        <v>0</v>
      </c>
      <c r="P253" s="5"/>
      <c r="Q253" s="39">
        <f t="shared" si="13"/>
        <v>0</v>
      </c>
      <c r="R253" s="5"/>
    </row>
    <row r="254" spans="1:18" ht="15.6" thickTop="1" thickBot="1" x14ac:dyDescent="0.35">
      <c r="A254" t="s">
        <v>198</v>
      </c>
      <c r="C254" s="13">
        <v>0</v>
      </c>
      <c r="D254" s="30">
        <v>0</v>
      </c>
      <c r="E254" s="13">
        <v>0</v>
      </c>
      <c r="F254" s="30">
        <v>0</v>
      </c>
      <c r="G254" s="13">
        <v>0</v>
      </c>
      <c r="H254" s="30">
        <v>0</v>
      </c>
      <c r="I254" s="13">
        <v>0</v>
      </c>
      <c r="J254" s="30">
        <v>0</v>
      </c>
      <c r="K254" s="13">
        <v>0</v>
      </c>
      <c r="L254" s="30">
        <v>0</v>
      </c>
      <c r="N254" s="13">
        <f t="shared" si="11"/>
        <v>0</v>
      </c>
      <c r="O254" s="30">
        <f t="shared" si="12"/>
        <v>0</v>
      </c>
      <c r="Q254" s="38">
        <f t="shared" si="13"/>
        <v>0</v>
      </c>
      <c r="R254" s="21">
        <f>SUM(Q254:Q259)</f>
        <v>0</v>
      </c>
    </row>
    <row r="255" spans="1:18" ht="15.6" thickTop="1" thickBot="1" x14ac:dyDescent="0.35">
      <c r="A255" t="s">
        <v>199</v>
      </c>
      <c r="C255" s="16">
        <v>0</v>
      </c>
      <c r="D255" s="31">
        <v>0</v>
      </c>
      <c r="E255" s="16">
        <v>0</v>
      </c>
      <c r="F255" s="31">
        <v>0</v>
      </c>
      <c r="G255" s="16">
        <v>0</v>
      </c>
      <c r="H255" s="31">
        <v>0</v>
      </c>
      <c r="I255" s="16">
        <v>0</v>
      </c>
      <c r="J255" s="31">
        <v>0</v>
      </c>
      <c r="K255" s="16">
        <v>0</v>
      </c>
      <c r="L255" s="31">
        <v>0</v>
      </c>
      <c r="N255" s="16">
        <f t="shared" si="11"/>
        <v>0</v>
      </c>
      <c r="O255" s="31">
        <f t="shared" si="12"/>
        <v>0</v>
      </c>
      <c r="Q255" s="21">
        <f t="shared" si="13"/>
        <v>0</v>
      </c>
    </row>
    <row r="256" spans="1:18" ht="15.6" thickTop="1" thickBot="1" x14ac:dyDescent="0.35">
      <c r="A256" t="s">
        <v>200</v>
      </c>
      <c r="C256" s="16">
        <v>0</v>
      </c>
      <c r="D256" s="31">
        <v>0</v>
      </c>
      <c r="E256" s="16">
        <v>0</v>
      </c>
      <c r="F256" s="31">
        <v>0</v>
      </c>
      <c r="G256" s="16">
        <v>0</v>
      </c>
      <c r="H256" s="31">
        <v>0</v>
      </c>
      <c r="I256" s="16">
        <v>0</v>
      </c>
      <c r="J256" s="31">
        <v>0</v>
      </c>
      <c r="K256" s="16">
        <v>0</v>
      </c>
      <c r="L256" s="31">
        <v>0</v>
      </c>
      <c r="N256" s="16">
        <f t="shared" si="11"/>
        <v>0</v>
      </c>
      <c r="O256" s="31">
        <f t="shared" si="12"/>
        <v>0</v>
      </c>
      <c r="Q256" s="21">
        <f t="shared" si="13"/>
        <v>0</v>
      </c>
    </row>
    <row r="257" spans="1:18" ht="15.6" thickTop="1" thickBot="1" x14ac:dyDescent="0.35">
      <c r="A257" t="s">
        <v>202</v>
      </c>
      <c r="C257" s="16">
        <v>0</v>
      </c>
      <c r="D257" s="31">
        <v>0</v>
      </c>
      <c r="E257" s="16">
        <v>0</v>
      </c>
      <c r="F257" s="31">
        <v>0</v>
      </c>
      <c r="G257" s="16">
        <v>0</v>
      </c>
      <c r="H257" s="31">
        <v>0</v>
      </c>
      <c r="I257" s="16">
        <v>0</v>
      </c>
      <c r="J257" s="31">
        <v>0</v>
      </c>
      <c r="K257" s="16">
        <v>0</v>
      </c>
      <c r="L257" s="31">
        <v>0</v>
      </c>
      <c r="N257" s="16">
        <f t="shared" si="11"/>
        <v>0</v>
      </c>
      <c r="O257" s="31">
        <f t="shared" si="12"/>
        <v>0</v>
      </c>
      <c r="Q257" s="21">
        <f t="shared" si="13"/>
        <v>0</v>
      </c>
    </row>
    <row r="258" spans="1:18" ht="15.6" thickTop="1" thickBot="1" x14ac:dyDescent="0.35">
      <c r="A258" t="s">
        <v>201</v>
      </c>
      <c r="C258" s="16">
        <v>0</v>
      </c>
      <c r="D258" s="31">
        <v>0</v>
      </c>
      <c r="E258" s="16">
        <v>0</v>
      </c>
      <c r="F258" s="31">
        <v>0</v>
      </c>
      <c r="G258" s="16">
        <v>0</v>
      </c>
      <c r="H258" s="31">
        <v>0</v>
      </c>
      <c r="I258" s="16">
        <v>0</v>
      </c>
      <c r="J258" s="31">
        <v>0</v>
      </c>
      <c r="K258" s="16">
        <v>0</v>
      </c>
      <c r="L258" s="31">
        <v>0</v>
      </c>
      <c r="N258" s="16">
        <f t="shared" si="11"/>
        <v>0</v>
      </c>
      <c r="O258" s="31">
        <f t="shared" si="12"/>
        <v>0</v>
      </c>
      <c r="Q258" s="21">
        <f t="shared" si="13"/>
        <v>0</v>
      </c>
    </row>
    <row r="259" spans="1:18" ht="15.6" thickTop="1" thickBot="1" x14ac:dyDescent="0.35">
      <c r="A259" s="5" t="s">
        <v>203</v>
      </c>
      <c r="B259" s="5"/>
      <c r="C259" s="10">
        <v>0</v>
      </c>
      <c r="D259" s="29">
        <v>0</v>
      </c>
      <c r="E259" s="10">
        <v>0</v>
      </c>
      <c r="F259" s="29">
        <v>0</v>
      </c>
      <c r="G259" s="10">
        <v>0</v>
      </c>
      <c r="H259" s="29">
        <v>0</v>
      </c>
      <c r="I259" s="10">
        <v>0</v>
      </c>
      <c r="J259" s="29">
        <v>0</v>
      </c>
      <c r="K259" s="10">
        <v>0</v>
      </c>
      <c r="L259" s="29">
        <v>0</v>
      </c>
      <c r="M259" s="5"/>
      <c r="N259" s="10">
        <f t="shared" si="11"/>
        <v>0</v>
      </c>
      <c r="O259" s="29">
        <f t="shared" si="12"/>
        <v>0</v>
      </c>
      <c r="P259" s="5"/>
      <c r="Q259" s="39">
        <f t="shared" si="13"/>
        <v>0</v>
      </c>
      <c r="R259" s="5"/>
    </row>
    <row r="260" spans="1:18" ht="15.6" thickTop="1" thickBot="1" x14ac:dyDescent="0.35">
      <c r="A260" t="s">
        <v>396</v>
      </c>
      <c r="C260" s="13">
        <v>0</v>
      </c>
      <c r="D260" s="30">
        <v>0</v>
      </c>
      <c r="E260" s="13">
        <v>0</v>
      </c>
      <c r="F260" s="30">
        <v>0</v>
      </c>
      <c r="G260" s="13">
        <v>0</v>
      </c>
      <c r="H260" s="30">
        <v>0</v>
      </c>
      <c r="I260" s="13">
        <v>0</v>
      </c>
      <c r="J260" s="30">
        <v>0</v>
      </c>
      <c r="K260" s="13">
        <v>0</v>
      </c>
      <c r="L260" s="30">
        <v>0</v>
      </c>
      <c r="N260" s="13">
        <f t="shared" si="11"/>
        <v>0</v>
      </c>
      <c r="O260" s="30">
        <f t="shared" si="12"/>
        <v>0</v>
      </c>
      <c r="Q260" s="38">
        <f t="shared" si="13"/>
        <v>0</v>
      </c>
      <c r="R260" s="21">
        <f>SUM(Q260:Q265)</f>
        <v>0</v>
      </c>
    </row>
    <row r="261" spans="1:18" ht="15.6" thickTop="1" thickBot="1" x14ac:dyDescent="0.35">
      <c r="A261" t="s">
        <v>397</v>
      </c>
      <c r="C261" s="16">
        <v>0</v>
      </c>
      <c r="D261" s="31">
        <v>0</v>
      </c>
      <c r="E261" s="16">
        <v>0</v>
      </c>
      <c r="F261" s="31">
        <v>0</v>
      </c>
      <c r="G261" s="16">
        <v>0</v>
      </c>
      <c r="H261" s="31">
        <v>0</v>
      </c>
      <c r="I261" s="16">
        <v>0</v>
      </c>
      <c r="J261" s="31">
        <v>0</v>
      </c>
      <c r="K261" s="16">
        <v>0</v>
      </c>
      <c r="L261" s="31">
        <v>0</v>
      </c>
      <c r="N261" s="16">
        <f t="shared" si="11"/>
        <v>0</v>
      </c>
      <c r="O261" s="31">
        <f t="shared" si="12"/>
        <v>0</v>
      </c>
      <c r="Q261" s="21">
        <f t="shared" si="13"/>
        <v>0</v>
      </c>
    </row>
    <row r="262" spans="1:18" ht="15.6" thickTop="1" thickBot="1" x14ac:dyDescent="0.35">
      <c r="A262" t="s">
        <v>398</v>
      </c>
      <c r="C262" s="16">
        <v>0</v>
      </c>
      <c r="D262" s="31">
        <v>0</v>
      </c>
      <c r="E262" s="16">
        <v>0</v>
      </c>
      <c r="F262" s="31">
        <v>0</v>
      </c>
      <c r="G262" s="16">
        <v>0</v>
      </c>
      <c r="H262" s="31">
        <v>0</v>
      </c>
      <c r="I262" s="16">
        <v>0</v>
      </c>
      <c r="J262" s="31">
        <v>0</v>
      </c>
      <c r="K262" s="16">
        <v>0</v>
      </c>
      <c r="L262" s="31">
        <v>0</v>
      </c>
      <c r="N262" s="16">
        <f t="shared" si="11"/>
        <v>0</v>
      </c>
      <c r="O262" s="31">
        <f t="shared" si="12"/>
        <v>0</v>
      </c>
      <c r="Q262" s="21">
        <f t="shared" si="13"/>
        <v>0</v>
      </c>
    </row>
    <row r="263" spans="1:18" ht="15.6" thickTop="1" thickBot="1" x14ac:dyDescent="0.35">
      <c r="A263" t="s">
        <v>399</v>
      </c>
      <c r="C263" s="16">
        <v>0</v>
      </c>
      <c r="D263" s="31">
        <v>0</v>
      </c>
      <c r="E263" s="16">
        <v>0</v>
      </c>
      <c r="F263" s="31">
        <v>0</v>
      </c>
      <c r="G263" s="16">
        <v>0</v>
      </c>
      <c r="H263" s="31">
        <v>0</v>
      </c>
      <c r="I263" s="16">
        <v>0</v>
      </c>
      <c r="J263" s="31">
        <v>0</v>
      </c>
      <c r="K263" s="16">
        <v>0</v>
      </c>
      <c r="L263" s="31">
        <v>0</v>
      </c>
      <c r="N263" s="16">
        <f t="shared" si="11"/>
        <v>0</v>
      </c>
      <c r="O263" s="31">
        <f t="shared" si="12"/>
        <v>0</v>
      </c>
      <c r="Q263" s="21">
        <f t="shared" si="13"/>
        <v>0</v>
      </c>
    </row>
    <row r="264" spans="1:18" ht="15.6" thickTop="1" thickBot="1" x14ac:dyDescent="0.35">
      <c r="A264" t="s">
        <v>400</v>
      </c>
      <c r="C264" s="16">
        <v>0</v>
      </c>
      <c r="D264" s="31">
        <v>0</v>
      </c>
      <c r="E264" s="16">
        <v>0</v>
      </c>
      <c r="F264" s="31">
        <v>0</v>
      </c>
      <c r="G264" s="16">
        <v>0</v>
      </c>
      <c r="H264" s="31">
        <v>0</v>
      </c>
      <c r="I264" s="16">
        <v>0</v>
      </c>
      <c r="J264" s="31">
        <v>0</v>
      </c>
      <c r="K264" s="16">
        <v>0</v>
      </c>
      <c r="L264" s="31">
        <v>0</v>
      </c>
      <c r="N264" s="16">
        <f t="shared" si="11"/>
        <v>0</v>
      </c>
      <c r="O264" s="31">
        <f t="shared" si="12"/>
        <v>0</v>
      </c>
      <c r="Q264" s="21">
        <f t="shared" si="13"/>
        <v>0</v>
      </c>
    </row>
    <row r="265" spans="1:18" ht="15.6" thickTop="1" thickBot="1" x14ac:dyDescent="0.35">
      <c r="A265" s="5" t="s">
        <v>401</v>
      </c>
      <c r="B265" s="5"/>
      <c r="C265" s="10">
        <v>0</v>
      </c>
      <c r="D265" s="29">
        <v>0</v>
      </c>
      <c r="E265" s="10">
        <v>0</v>
      </c>
      <c r="F265" s="29">
        <v>0</v>
      </c>
      <c r="G265" s="10">
        <v>0</v>
      </c>
      <c r="H265" s="29">
        <v>0</v>
      </c>
      <c r="I265" s="10">
        <v>0</v>
      </c>
      <c r="J265" s="29">
        <v>0</v>
      </c>
      <c r="K265" s="10">
        <v>0</v>
      </c>
      <c r="L265" s="29">
        <v>0</v>
      </c>
      <c r="M265" s="5"/>
      <c r="N265" s="10">
        <f t="shared" si="11"/>
        <v>0</v>
      </c>
      <c r="O265" s="29">
        <f t="shared" si="12"/>
        <v>0</v>
      </c>
      <c r="P265" s="5"/>
      <c r="Q265" s="39">
        <f t="shared" si="13"/>
        <v>0</v>
      </c>
      <c r="R265" s="5"/>
    </row>
    <row r="266" spans="1:18" ht="15.6" thickTop="1" thickBot="1" x14ac:dyDescent="0.35">
      <c r="A266" t="s">
        <v>368</v>
      </c>
      <c r="C266" s="13">
        <v>0</v>
      </c>
      <c r="D266" s="30">
        <v>0</v>
      </c>
      <c r="E266" s="13">
        <v>0</v>
      </c>
      <c r="F266" s="30">
        <v>0</v>
      </c>
      <c r="G266" s="13">
        <v>0</v>
      </c>
      <c r="H266" s="30">
        <v>0</v>
      </c>
      <c r="I266" s="13">
        <v>0</v>
      </c>
      <c r="J266" s="30">
        <v>0</v>
      </c>
      <c r="K266" s="13">
        <v>0</v>
      </c>
      <c r="L266" s="30">
        <v>0</v>
      </c>
      <c r="N266" s="13">
        <f t="shared" si="11"/>
        <v>0</v>
      </c>
      <c r="O266" s="30">
        <f t="shared" si="12"/>
        <v>0</v>
      </c>
      <c r="Q266" s="38">
        <f t="shared" si="13"/>
        <v>0</v>
      </c>
      <c r="R266" s="21">
        <f>SUM(Q266:Q271)</f>
        <v>23</v>
      </c>
    </row>
    <row r="267" spans="1:18" ht="15.6" thickTop="1" thickBot="1" x14ac:dyDescent="0.35">
      <c r="A267" t="s">
        <v>369</v>
      </c>
      <c r="C267" s="16">
        <v>0</v>
      </c>
      <c r="D267" s="31">
        <v>0</v>
      </c>
      <c r="E267" s="16">
        <v>1</v>
      </c>
      <c r="F267" s="31">
        <v>0</v>
      </c>
      <c r="G267" s="16">
        <v>0</v>
      </c>
      <c r="H267" s="31">
        <v>0</v>
      </c>
      <c r="I267" s="16">
        <v>0</v>
      </c>
      <c r="J267" s="31">
        <v>0</v>
      </c>
      <c r="K267" s="16">
        <v>0</v>
      </c>
      <c r="L267" s="31">
        <v>0</v>
      </c>
      <c r="N267" s="16">
        <f t="shared" si="11"/>
        <v>1</v>
      </c>
      <c r="O267" s="31">
        <f t="shared" si="12"/>
        <v>0</v>
      </c>
      <c r="Q267" s="21">
        <f t="shared" si="13"/>
        <v>1</v>
      </c>
    </row>
    <row r="268" spans="1:18" ht="15.6" thickTop="1" thickBot="1" x14ac:dyDescent="0.35">
      <c r="A268" t="s">
        <v>370</v>
      </c>
      <c r="C268" s="16">
        <v>1</v>
      </c>
      <c r="D268" s="31">
        <v>0</v>
      </c>
      <c r="E268" s="16">
        <v>1</v>
      </c>
      <c r="F268" s="31">
        <v>0</v>
      </c>
      <c r="G268" s="16">
        <v>0</v>
      </c>
      <c r="H268" s="31">
        <v>0</v>
      </c>
      <c r="I268" s="16">
        <v>0</v>
      </c>
      <c r="J268" s="31">
        <v>0</v>
      </c>
      <c r="K268" s="16">
        <v>0</v>
      </c>
      <c r="L268" s="31">
        <v>0</v>
      </c>
      <c r="N268" s="16">
        <f t="shared" si="11"/>
        <v>2</v>
      </c>
      <c r="O268" s="31">
        <f t="shared" si="12"/>
        <v>0</v>
      </c>
      <c r="Q268" s="21">
        <f t="shared" si="13"/>
        <v>2</v>
      </c>
    </row>
    <row r="269" spans="1:18" ht="15.6" thickTop="1" thickBot="1" x14ac:dyDescent="0.35">
      <c r="A269" t="s">
        <v>371</v>
      </c>
      <c r="C269" s="16">
        <v>0</v>
      </c>
      <c r="D269" s="31">
        <v>0</v>
      </c>
      <c r="E269" s="16">
        <v>1</v>
      </c>
      <c r="F269" s="31">
        <v>0</v>
      </c>
      <c r="G269" s="16">
        <v>0</v>
      </c>
      <c r="H269" s="31">
        <v>0</v>
      </c>
      <c r="I269" s="16">
        <v>0</v>
      </c>
      <c r="J269" s="31">
        <v>0</v>
      </c>
      <c r="K269" s="16">
        <v>0</v>
      </c>
      <c r="L269" s="31">
        <v>0</v>
      </c>
      <c r="N269" s="16">
        <f t="shared" si="11"/>
        <v>1</v>
      </c>
      <c r="O269" s="31">
        <f t="shared" si="12"/>
        <v>0</v>
      </c>
      <c r="Q269" s="21">
        <f t="shared" si="13"/>
        <v>1</v>
      </c>
    </row>
    <row r="270" spans="1:18" ht="15.6" thickTop="1" thickBot="1" x14ac:dyDescent="0.35">
      <c r="A270" t="s">
        <v>372</v>
      </c>
      <c r="C270" s="16">
        <v>2</v>
      </c>
      <c r="D270" s="31">
        <v>2</v>
      </c>
      <c r="E270" s="16">
        <v>0</v>
      </c>
      <c r="F270" s="31">
        <v>2</v>
      </c>
      <c r="G270" s="16">
        <v>0</v>
      </c>
      <c r="H270" s="31">
        <v>2</v>
      </c>
      <c r="I270" s="16">
        <v>3</v>
      </c>
      <c r="J270" s="31">
        <v>0</v>
      </c>
      <c r="K270" s="16">
        <v>1</v>
      </c>
      <c r="L270" s="31">
        <v>0</v>
      </c>
      <c r="N270" s="16">
        <f t="shared" si="11"/>
        <v>6</v>
      </c>
      <c r="O270" s="31">
        <f t="shared" si="12"/>
        <v>6</v>
      </c>
      <c r="Q270" s="21">
        <f t="shared" si="13"/>
        <v>12</v>
      </c>
    </row>
    <row r="271" spans="1:18" ht="15.6" thickTop="1" thickBot="1" x14ac:dyDescent="0.35">
      <c r="A271" s="5" t="s">
        <v>373</v>
      </c>
      <c r="B271" s="5"/>
      <c r="C271" s="10">
        <v>3</v>
      </c>
      <c r="D271" s="29">
        <v>0</v>
      </c>
      <c r="E271" s="10">
        <v>1</v>
      </c>
      <c r="F271" s="29">
        <v>0</v>
      </c>
      <c r="G271" s="10">
        <v>2</v>
      </c>
      <c r="H271" s="29">
        <v>0</v>
      </c>
      <c r="I271" s="10">
        <v>0</v>
      </c>
      <c r="J271" s="29">
        <v>0</v>
      </c>
      <c r="K271" s="10">
        <v>1</v>
      </c>
      <c r="L271" s="29">
        <v>0</v>
      </c>
      <c r="M271" s="5"/>
      <c r="N271" s="10">
        <f t="shared" si="11"/>
        <v>7</v>
      </c>
      <c r="O271" s="29">
        <f t="shared" si="12"/>
        <v>0</v>
      </c>
      <c r="P271" s="5"/>
      <c r="Q271" s="39">
        <f t="shared" si="13"/>
        <v>7</v>
      </c>
      <c r="R271" s="5"/>
    </row>
    <row r="272" spans="1:18" ht="15.6" thickTop="1" thickBot="1" x14ac:dyDescent="0.35">
      <c r="A272" t="s">
        <v>388</v>
      </c>
      <c r="C272" s="13">
        <v>0</v>
      </c>
      <c r="D272" s="30">
        <v>0</v>
      </c>
      <c r="E272" s="13">
        <v>0</v>
      </c>
      <c r="F272" s="30">
        <v>0</v>
      </c>
      <c r="G272" s="13">
        <v>0</v>
      </c>
      <c r="H272" s="30">
        <v>0</v>
      </c>
      <c r="I272" s="13">
        <v>0</v>
      </c>
      <c r="J272" s="30">
        <v>0</v>
      </c>
      <c r="K272" s="13">
        <v>0</v>
      </c>
      <c r="L272" s="30">
        <v>0</v>
      </c>
      <c r="N272" s="13">
        <f t="shared" si="11"/>
        <v>0</v>
      </c>
      <c r="O272" s="30">
        <f t="shared" si="12"/>
        <v>0</v>
      </c>
      <c r="Q272" s="38">
        <f t="shared" si="13"/>
        <v>0</v>
      </c>
      <c r="R272" s="21">
        <f>SUM(Q272:Q274)</f>
        <v>36</v>
      </c>
    </row>
    <row r="273" spans="1:18" ht="15.6" thickTop="1" thickBot="1" x14ac:dyDescent="0.35">
      <c r="A273" t="s">
        <v>390</v>
      </c>
      <c r="C273" s="16">
        <v>0</v>
      </c>
      <c r="D273" s="31">
        <v>0</v>
      </c>
      <c r="E273" s="16">
        <v>0</v>
      </c>
      <c r="F273" s="31">
        <v>0</v>
      </c>
      <c r="G273" s="16">
        <v>0</v>
      </c>
      <c r="H273" s="31">
        <v>0</v>
      </c>
      <c r="I273" s="16">
        <v>0</v>
      </c>
      <c r="J273" s="31">
        <v>0</v>
      </c>
      <c r="K273" s="16">
        <v>0</v>
      </c>
      <c r="L273" s="31">
        <v>0</v>
      </c>
      <c r="N273" s="16">
        <f t="shared" si="11"/>
        <v>0</v>
      </c>
      <c r="O273" s="31">
        <f t="shared" si="12"/>
        <v>0</v>
      </c>
      <c r="Q273" s="21">
        <f t="shared" si="13"/>
        <v>0</v>
      </c>
    </row>
    <row r="274" spans="1:18" ht="15.6" thickTop="1" thickBot="1" x14ac:dyDescent="0.35">
      <c r="A274" s="5" t="s">
        <v>389</v>
      </c>
      <c r="B274" s="5"/>
      <c r="C274" s="10">
        <v>2</v>
      </c>
      <c r="D274" s="29">
        <v>1</v>
      </c>
      <c r="E274" s="10">
        <v>4</v>
      </c>
      <c r="F274" s="29">
        <v>3</v>
      </c>
      <c r="G274" s="10">
        <v>3</v>
      </c>
      <c r="H274" s="29">
        <v>1</v>
      </c>
      <c r="I274" s="10">
        <v>2</v>
      </c>
      <c r="J274" s="29">
        <v>4</v>
      </c>
      <c r="K274" s="10">
        <v>6</v>
      </c>
      <c r="L274" s="29">
        <v>10</v>
      </c>
      <c r="M274" s="5"/>
      <c r="N274" s="10">
        <f t="shared" si="11"/>
        <v>17</v>
      </c>
      <c r="O274" s="29">
        <f t="shared" si="12"/>
        <v>19</v>
      </c>
      <c r="P274" s="5"/>
      <c r="Q274" s="39">
        <f t="shared" si="13"/>
        <v>36</v>
      </c>
      <c r="R274" s="5"/>
    </row>
    <row r="275" spans="1:18" ht="15.6" thickTop="1" thickBot="1" x14ac:dyDescent="0.35">
      <c r="A275" t="s">
        <v>193</v>
      </c>
      <c r="C275" s="13">
        <v>0</v>
      </c>
      <c r="D275" s="30">
        <v>0</v>
      </c>
      <c r="E275" s="13">
        <v>1</v>
      </c>
      <c r="F275" s="30">
        <v>0</v>
      </c>
      <c r="G275" s="13">
        <v>0</v>
      </c>
      <c r="H275" s="30">
        <v>0</v>
      </c>
      <c r="I275" s="13">
        <v>0</v>
      </c>
      <c r="J275" s="30">
        <v>0</v>
      </c>
      <c r="K275" s="13">
        <v>0</v>
      </c>
      <c r="L275" s="30">
        <v>0</v>
      </c>
      <c r="N275" s="13">
        <f t="shared" si="11"/>
        <v>1</v>
      </c>
      <c r="O275" s="30">
        <f t="shared" si="12"/>
        <v>0</v>
      </c>
      <c r="Q275" s="38">
        <f t="shared" si="13"/>
        <v>1</v>
      </c>
      <c r="R275" s="21">
        <f>SUM(Q275:Q280)</f>
        <v>14</v>
      </c>
    </row>
    <row r="276" spans="1:18" ht="15.6" thickTop="1" thickBot="1" x14ac:dyDescent="0.35">
      <c r="A276" t="s">
        <v>192</v>
      </c>
      <c r="C276" s="16">
        <v>1</v>
      </c>
      <c r="D276" s="31">
        <v>0</v>
      </c>
      <c r="E276" s="16">
        <v>1</v>
      </c>
      <c r="F276" s="31">
        <v>0</v>
      </c>
      <c r="G276" s="16">
        <v>1</v>
      </c>
      <c r="H276" s="31">
        <v>0</v>
      </c>
      <c r="I276" s="16">
        <v>2</v>
      </c>
      <c r="J276" s="31">
        <v>0</v>
      </c>
      <c r="K276" s="16">
        <v>1</v>
      </c>
      <c r="L276" s="31">
        <v>0</v>
      </c>
      <c r="N276" s="16">
        <f t="shared" si="11"/>
        <v>6</v>
      </c>
      <c r="O276" s="31">
        <f t="shared" si="12"/>
        <v>0</v>
      </c>
      <c r="Q276" s="21">
        <f t="shared" si="13"/>
        <v>6</v>
      </c>
    </row>
    <row r="277" spans="1:18" ht="15.6" thickTop="1" thickBot="1" x14ac:dyDescent="0.35">
      <c r="A277" t="s">
        <v>194</v>
      </c>
      <c r="C277" s="16">
        <v>0</v>
      </c>
      <c r="D277" s="31">
        <v>0</v>
      </c>
      <c r="E277" s="16">
        <v>0</v>
      </c>
      <c r="F277" s="31">
        <v>0</v>
      </c>
      <c r="G277" s="16">
        <v>1</v>
      </c>
      <c r="H277" s="31">
        <v>0</v>
      </c>
      <c r="I277" s="16">
        <v>1</v>
      </c>
      <c r="J277" s="31">
        <v>0</v>
      </c>
      <c r="K277" s="16">
        <v>0</v>
      </c>
      <c r="L277" s="31">
        <v>0</v>
      </c>
      <c r="N277" s="16">
        <f t="shared" si="11"/>
        <v>2</v>
      </c>
      <c r="O277" s="31">
        <f t="shared" si="12"/>
        <v>0</v>
      </c>
      <c r="Q277" s="21">
        <f t="shared" si="13"/>
        <v>2</v>
      </c>
    </row>
    <row r="278" spans="1:18" ht="15.6" thickTop="1" thickBot="1" x14ac:dyDescent="0.35">
      <c r="A278" t="s">
        <v>196</v>
      </c>
      <c r="C278" s="16">
        <v>2</v>
      </c>
      <c r="D278" s="31">
        <v>0</v>
      </c>
      <c r="E278" s="16">
        <v>1</v>
      </c>
      <c r="F278" s="31">
        <v>0</v>
      </c>
      <c r="G278" s="16">
        <v>0</v>
      </c>
      <c r="H278" s="31">
        <v>1</v>
      </c>
      <c r="I278" s="16">
        <v>0</v>
      </c>
      <c r="J278" s="31">
        <v>0</v>
      </c>
      <c r="K278" s="16">
        <v>0</v>
      </c>
      <c r="L278" s="31">
        <v>0</v>
      </c>
      <c r="N278" s="16">
        <f t="shared" si="11"/>
        <v>3</v>
      </c>
      <c r="O278" s="31">
        <f t="shared" si="12"/>
        <v>1</v>
      </c>
      <c r="Q278" s="21">
        <f t="shared" si="13"/>
        <v>4</v>
      </c>
    </row>
    <row r="279" spans="1:18" ht="15.6" thickTop="1" thickBot="1" x14ac:dyDescent="0.35">
      <c r="A279" t="s">
        <v>197</v>
      </c>
      <c r="C279" s="16">
        <v>0</v>
      </c>
      <c r="D279" s="31">
        <v>0</v>
      </c>
      <c r="E279" s="16">
        <v>0</v>
      </c>
      <c r="F279" s="31">
        <v>0</v>
      </c>
      <c r="G279" s="16">
        <v>0</v>
      </c>
      <c r="H279" s="31">
        <v>0</v>
      </c>
      <c r="I279" s="16">
        <v>0</v>
      </c>
      <c r="J279" s="31">
        <v>0</v>
      </c>
      <c r="K279" s="16">
        <v>0</v>
      </c>
      <c r="L279" s="31">
        <v>0</v>
      </c>
      <c r="N279" s="16">
        <f t="shared" si="11"/>
        <v>0</v>
      </c>
      <c r="O279" s="31">
        <f t="shared" si="12"/>
        <v>0</v>
      </c>
      <c r="Q279" s="21">
        <f t="shared" si="13"/>
        <v>0</v>
      </c>
    </row>
    <row r="280" spans="1:18" ht="15.6" thickTop="1" thickBot="1" x14ac:dyDescent="0.35">
      <c r="A280" s="5" t="s">
        <v>195</v>
      </c>
      <c r="B280" s="5"/>
      <c r="C280" s="10">
        <v>0</v>
      </c>
      <c r="D280" s="29">
        <v>0</v>
      </c>
      <c r="E280" s="10">
        <v>0</v>
      </c>
      <c r="F280" s="29">
        <v>0</v>
      </c>
      <c r="G280" s="10">
        <v>0</v>
      </c>
      <c r="H280" s="29">
        <v>0</v>
      </c>
      <c r="I280" s="10">
        <v>0</v>
      </c>
      <c r="J280" s="29">
        <v>0</v>
      </c>
      <c r="K280" s="10">
        <v>1</v>
      </c>
      <c r="L280" s="29">
        <v>0</v>
      </c>
      <c r="M280" s="5"/>
      <c r="N280" s="10">
        <f t="shared" si="11"/>
        <v>1</v>
      </c>
      <c r="O280" s="29">
        <f t="shared" si="12"/>
        <v>0</v>
      </c>
      <c r="P280" s="5"/>
      <c r="Q280" s="39">
        <f t="shared" si="13"/>
        <v>1</v>
      </c>
      <c r="R280" s="5"/>
    </row>
    <row r="281" spans="1:18" ht="15.6" thickTop="1" thickBot="1" x14ac:dyDescent="0.35">
      <c r="A281" t="s">
        <v>234</v>
      </c>
      <c r="C281" s="13">
        <v>0</v>
      </c>
      <c r="D281" s="30">
        <v>0</v>
      </c>
      <c r="E281" s="13">
        <v>0</v>
      </c>
      <c r="F281" s="30">
        <v>0</v>
      </c>
      <c r="G281" s="13">
        <v>0</v>
      </c>
      <c r="H281" s="30">
        <v>0</v>
      </c>
      <c r="I281" s="13">
        <v>0</v>
      </c>
      <c r="J281" s="30">
        <v>0</v>
      </c>
      <c r="K281" s="13">
        <v>0</v>
      </c>
      <c r="L281" s="30">
        <v>0</v>
      </c>
      <c r="N281" s="13">
        <f t="shared" si="11"/>
        <v>0</v>
      </c>
      <c r="O281" s="30">
        <f t="shared" si="12"/>
        <v>0</v>
      </c>
      <c r="Q281" s="38">
        <f t="shared" si="13"/>
        <v>0</v>
      </c>
      <c r="R281" s="21">
        <f>SUM(Q281:Q285)</f>
        <v>0</v>
      </c>
    </row>
    <row r="282" spans="1:18" ht="15.6" thickTop="1" thickBot="1" x14ac:dyDescent="0.35">
      <c r="A282" t="s">
        <v>350</v>
      </c>
      <c r="C282" s="16">
        <v>0</v>
      </c>
      <c r="D282" s="31">
        <v>0</v>
      </c>
      <c r="E282" s="16">
        <v>0</v>
      </c>
      <c r="F282" s="31">
        <v>0</v>
      </c>
      <c r="G282" s="16">
        <v>0</v>
      </c>
      <c r="H282" s="31">
        <v>0</v>
      </c>
      <c r="I282" s="16">
        <v>0</v>
      </c>
      <c r="J282" s="31">
        <v>0</v>
      </c>
      <c r="K282" s="16">
        <v>0</v>
      </c>
      <c r="L282" s="31">
        <v>0</v>
      </c>
      <c r="N282" s="16">
        <f t="shared" si="11"/>
        <v>0</v>
      </c>
      <c r="O282" s="31">
        <f t="shared" si="12"/>
        <v>0</v>
      </c>
      <c r="Q282" s="21">
        <f t="shared" si="13"/>
        <v>0</v>
      </c>
    </row>
    <row r="283" spans="1:18" ht="15.6" thickTop="1" thickBot="1" x14ac:dyDescent="0.35">
      <c r="A283" t="s">
        <v>351</v>
      </c>
      <c r="C283" s="16">
        <v>0</v>
      </c>
      <c r="D283" s="31">
        <v>0</v>
      </c>
      <c r="E283" s="16">
        <v>0</v>
      </c>
      <c r="F283" s="31">
        <v>0</v>
      </c>
      <c r="G283" s="16">
        <v>0</v>
      </c>
      <c r="H283" s="31">
        <v>0</v>
      </c>
      <c r="I283" s="16">
        <v>0</v>
      </c>
      <c r="J283" s="31">
        <v>0</v>
      </c>
      <c r="K283" s="16">
        <v>0</v>
      </c>
      <c r="L283" s="31">
        <v>0</v>
      </c>
      <c r="N283" s="16">
        <f t="shared" si="11"/>
        <v>0</v>
      </c>
      <c r="O283" s="31">
        <f t="shared" si="12"/>
        <v>0</v>
      </c>
      <c r="Q283" s="21">
        <f t="shared" si="13"/>
        <v>0</v>
      </c>
    </row>
    <row r="284" spans="1:18" ht="15.6" thickTop="1" thickBot="1" x14ac:dyDescent="0.35">
      <c r="A284" t="s">
        <v>352</v>
      </c>
      <c r="C284" s="16">
        <v>0</v>
      </c>
      <c r="D284" s="31">
        <v>0</v>
      </c>
      <c r="E284" s="16">
        <v>0</v>
      </c>
      <c r="F284" s="31">
        <v>0</v>
      </c>
      <c r="G284" s="16">
        <v>0</v>
      </c>
      <c r="H284" s="31">
        <v>0</v>
      </c>
      <c r="I284" s="16">
        <v>0</v>
      </c>
      <c r="J284" s="31">
        <v>0</v>
      </c>
      <c r="K284" s="16">
        <v>0</v>
      </c>
      <c r="L284" s="31">
        <v>0</v>
      </c>
      <c r="N284" s="16">
        <f t="shared" si="11"/>
        <v>0</v>
      </c>
      <c r="O284" s="31">
        <f t="shared" si="12"/>
        <v>0</v>
      </c>
      <c r="Q284" s="21">
        <f t="shared" si="13"/>
        <v>0</v>
      </c>
    </row>
    <row r="285" spans="1:18" ht="15.6" thickTop="1" thickBot="1" x14ac:dyDescent="0.35">
      <c r="A285" s="5" t="s">
        <v>353</v>
      </c>
      <c r="B285" s="5"/>
      <c r="C285" s="10">
        <v>0</v>
      </c>
      <c r="D285" s="29">
        <v>0</v>
      </c>
      <c r="E285" s="10">
        <v>0</v>
      </c>
      <c r="F285" s="29">
        <v>0</v>
      </c>
      <c r="G285" s="10">
        <v>0</v>
      </c>
      <c r="H285" s="29">
        <v>0</v>
      </c>
      <c r="I285" s="10">
        <v>0</v>
      </c>
      <c r="J285" s="29">
        <v>0</v>
      </c>
      <c r="K285" s="10">
        <v>0</v>
      </c>
      <c r="L285" s="29">
        <v>0</v>
      </c>
      <c r="M285" s="5"/>
      <c r="N285" s="10">
        <f t="shared" si="11"/>
        <v>0</v>
      </c>
      <c r="O285" s="29">
        <f t="shared" si="12"/>
        <v>0</v>
      </c>
      <c r="P285" s="5"/>
      <c r="Q285" s="39">
        <f t="shared" si="13"/>
        <v>0</v>
      </c>
      <c r="R285" s="5"/>
    </row>
    <row r="286" spans="1:18" ht="15.6" thickTop="1" thickBot="1" x14ac:dyDescent="0.35">
      <c r="A286" t="s">
        <v>319</v>
      </c>
      <c r="C286" s="13">
        <v>0</v>
      </c>
      <c r="D286" s="30">
        <v>0</v>
      </c>
      <c r="E286" s="13">
        <v>0</v>
      </c>
      <c r="F286" s="30">
        <v>0</v>
      </c>
      <c r="G286" s="13">
        <v>0</v>
      </c>
      <c r="H286" s="30">
        <v>0</v>
      </c>
      <c r="I286" s="13">
        <v>0</v>
      </c>
      <c r="J286" s="30">
        <v>0</v>
      </c>
      <c r="K286" s="13">
        <v>0</v>
      </c>
      <c r="L286" s="30">
        <v>0</v>
      </c>
      <c r="N286" s="13">
        <f t="shared" si="11"/>
        <v>0</v>
      </c>
      <c r="O286" s="30">
        <f t="shared" si="12"/>
        <v>0</v>
      </c>
      <c r="Q286" s="38">
        <f t="shared" si="13"/>
        <v>0</v>
      </c>
      <c r="R286" s="21">
        <f>SUM(Q286:Q291)</f>
        <v>0</v>
      </c>
    </row>
    <row r="287" spans="1:18" ht="15.6" thickTop="1" thickBot="1" x14ac:dyDescent="0.35">
      <c r="A287" t="s">
        <v>320</v>
      </c>
      <c r="C287" s="16">
        <v>0</v>
      </c>
      <c r="D287" s="31">
        <v>0</v>
      </c>
      <c r="E287" s="16">
        <v>0</v>
      </c>
      <c r="F287" s="31">
        <v>0</v>
      </c>
      <c r="G287" s="16">
        <v>0</v>
      </c>
      <c r="H287" s="31">
        <v>0</v>
      </c>
      <c r="I287" s="16">
        <v>0</v>
      </c>
      <c r="J287" s="31">
        <v>0</v>
      </c>
      <c r="K287" s="16">
        <v>0</v>
      </c>
      <c r="L287" s="31">
        <v>0</v>
      </c>
      <c r="N287" s="16">
        <f t="shared" si="11"/>
        <v>0</v>
      </c>
      <c r="O287" s="31">
        <f t="shared" si="12"/>
        <v>0</v>
      </c>
      <c r="Q287" s="21">
        <f t="shared" si="13"/>
        <v>0</v>
      </c>
    </row>
    <row r="288" spans="1:18" ht="15.6" thickTop="1" thickBot="1" x14ac:dyDescent="0.35">
      <c r="A288" t="s">
        <v>226</v>
      </c>
      <c r="C288" s="16">
        <v>0</v>
      </c>
      <c r="D288" s="31">
        <v>0</v>
      </c>
      <c r="E288" s="16">
        <v>0</v>
      </c>
      <c r="F288" s="31">
        <v>0</v>
      </c>
      <c r="G288" s="16">
        <v>0</v>
      </c>
      <c r="H288" s="31">
        <v>0</v>
      </c>
      <c r="I288" s="16">
        <v>0</v>
      </c>
      <c r="J288" s="31">
        <v>0</v>
      </c>
      <c r="K288" s="16">
        <v>0</v>
      </c>
      <c r="L288" s="31">
        <v>0</v>
      </c>
      <c r="N288" s="16">
        <f t="shared" si="11"/>
        <v>0</v>
      </c>
      <c r="O288" s="31">
        <f t="shared" si="12"/>
        <v>0</v>
      </c>
      <c r="Q288" s="21">
        <f t="shared" si="13"/>
        <v>0</v>
      </c>
    </row>
    <row r="289" spans="1:18" ht="15.6" thickTop="1" thickBot="1" x14ac:dyDescent="0.35">
      <c r="A289" t="s">
        <v>321</v>
      </c>
      <c r="C289" s="16">
        <v>0</v>
      </c>
      <c r="D289" s="31">
        <v>0</v>
      </c>
      <c r="E289" s="16">
        <v>0</v>
      </c>
      <c r="F289" s="31">
        <v>0</v>
      </c>
      <c r="G289" s="16">
        <v>0</v>
      </c>
      <c r="H289" s="31">
        <v>0</v>
      </c>
      <c r="I289" s="16">
        <v>0</v>
      </c>
      <c r="J289" s="31">
        <v>0</v>
      </c>
      <c r="K289" s="16">
        <v>0</v>
      </c>
      <c r="L289" s="31">
        <v>0</v>
      </c>
      <c r="N289" s="16">
        <f t="shared" si="11"/>
        <v>0</v>
      </c>
      <c r="O289" s="31">
        <f t="shared" si="12"/>
        <v>0</v>
      </c>
      <c r="Q289" s="21">
        <f t="shared" si="13"/>
        <v>0</v>
      </c>
    </row>
    <row r="290" spans="1:18" ht="15.6" thickTop="1" thickBot="1" x14ac:dyDescent="0.35">
      <c r="A290" t="s">
        <v>322</v>
      </c>
      <c r="C290" s="16">
        <v>0</v>
      </c>
      <c r="D290" s="31">
        <v>0</v>
      </c>
      <c r="E290" s="16">
        <v>0</v>
      </c>
      <c r="F290" s="31">
        <v>0</v>
      </c>
      <c r="G290" s="16">
        <v>0</v>
      </c>
      <c r="H290" s="31">
        <v>0</v>
      </c>
      <c r="I290" s="16">
        <v>0</v>
      </c>
      <c r="J290" s="31">
        <v>0</v>
      </c>
      <c r="K290" s="16">
        <v>0</v>
      </c>
      <c r="L290" s="31">
        <v>0</v>
      </c>
      <c r="N290" s="16">
        <f t="shared" si="11"/>
        <v>0</v>
      </c>
      <c r="O290" s="31">
        <f t="shared" si="12"/>
        <v>0</v>
      </c>
      <c r="Q290" s="21">
        <f t="shared" si="13"/>
        <v>0</v>
      </c>
    </row>
    <row r="291" spans="1:18" ht="15.6" thickTop="1" thickBot="1" x14ac:dyDescent="0.35">
      <c r="A291" s="5" t="s">
        <v>323</v>
      </c>
      <c r="B291" s="5"/>
      <c r="C291" s="10">
        <v>0</v>
      </c>
      <c r="D291" s="29">
        <v>0</v>
      </c>
      <c r="E291" s="10">
        <v>0</v>
      </c>
      <c r="F291" s="29">
        <v>0</v>
      </c>
      <c r="G291" s="10">
        <v>0</v>
      </c>
      <c r="H291" s="29">
        <v>0</v>
      </c>
      <c r="I291" s="10">
        <v>0</v>
      </c>
      <c r="J291" s="29">
        <v>0</v>
      </c>
      <c r="K291" s="10">
        <v>0</v>
      </c>
      <c r="L291" s="29">
        <v>0</v>
      </c>
      <c r="M291" s="5"/>
      <c r="N291" s="10">
        <f t="shared" si="11"/>
        <v>0</v>
      </c>
      <c r="O291" s="29">
        <f t="shared" si="12"/>
        <v>0</v>
      </c>
      <c r="P291" s="5"/>
      <c r="Q291" s="39">
        <f t="shared" si="13"/>
        <v>0</v>
      </c>
      <c r="R291" s="5"/>
    </row>
    <row r="292" spans="1:18" ht="15.6" thickTop="1" thickBot="1" x14ac:dyDescent="0.35">
      <c r="A292" t="s">
        <v>448</v>
      </c>
      <c r="C292" s="13">
        <v>0</v>
      </c>
      <c r="D292" s="30">
        <v>0</v>
      </c>
      <c r="E292" s="13">
        <v>0</v>
      </c>
      <c r="F292" s="30">
        <v>0</v>
      </c>
      <c r="G292" s="13">
        <v>0</v>
      </c>
      <c r="H292" s="30">
        <v>0</v>
      </c>
      <c r="I292" s="13">
        <v>0</v>
      </c>
      <c r="J292" s="30">
        <v>0</v>
      </c>
      <c r="K292" s="13">
        <v>0</v>
      </c>
      <c r="L292" s="30">
        <v>0</v>
      </c>
      <c r="N292" s="13">
        <f t="shared" si="11"/>
        <v>0</v>
      </c>
      <c r="O292" s="30">
        <f t="shared" si="12"/>
        <v>0</v>
      </c>
      <c r="Q292" s="38">
        <f t="shared" si="13"/>
        <v>0</v>
      </c>
      <c r="R292" s="21">
        <f>SUM(Q292:Q294)</f>
        <v>0</v>
      </c>
    </row>
    <row r="293" spans="1:18" ht="15.6" thickTop="1" thickBot="1" x14ac:dyDescent="0.35">
      <c r="A293" t="s">
        <v>252</v>
      </c>
      <c r="C293" s="16">
        <v>0</v>
      </c>
      <c r="D293" s="31">
        <v>0</v>
      </c>
      <c r="E293" s="16">
        <v>0</v>
      </c>
      <c r="F293" s="31">
        <v>0</v>
      </c>
      <c r="G293" s="16">
        <v>0</v>
      </c>
      <c r="H293" s="31">
        <v>0</v>
      </c>
      <c r="I293" s="16">
        <v>0</v>
      </c>
      <c r="J293" s="31">
        <v>0</v>
      </c>
      <c r="K293" s="16">
        <v>0</v>
      </c>
      <c r="L293" s="31">
        <v>0</v>
      </c>
      <c r="N293" s="16">
        <f t="shared" si="11"/>
        <v>0</v>
      </c>
      <c r="O293" s="31">
        <f t="shared" si="12"/>
        <v>0</v>
      </c>
      <c r="Q293" s="21">
        <f t="shared" si="13"/>
        <v>0</v>
      </c>
    </row>
    <row r="294" spans="1:18" ht="15.6" thickTop="1" thickBot="1" x14ac:dyDescent="0.35">
      <c r="A294" s="5" t="s">
        <v>449</v>
      </c>
      <c r="B294" s="5"/>
      <c r="C294" s="10">
        <v>0</v>
      </c>
      <c r="D294" s="29">
        <v>0</v>
      </c>
      <c r="E294" s="10">
        <v>0</v>
      </c>
      <c r="F294" s="29">
        <v>0</v>
      </c>
      <c r="G294" s="10">
        <v>0</v>
      </c>
      <c r="H294" s="29">
        <v>0</v>
      </c>
      <c r="I294" s="10">
        <v>0</v>
      </c>
      <c r="J294" s="29">
        <v>0</v>
      </c>
      <c r="K294" s="10">
        <v>0</v>
      </c>
      <c r="L294" s="29">
        <v>0</v>
      </c>
      <c r="M294" s="5"/>
      <c r="N294" s="10">
        <f t="shared" si="11"/>
        <v>0</v>
      </c>
      <c r="O294" s="29">
        <f t="shared" si="12"/>
        <v>0</v>
      </c>
      <c r="P294" s="5"/>
      <c r="Q294" s="39">
        <f t="shared" si="13"/>
        <v>0</v>
      </c>
      <c r="R294" s="5"/>
    </row>
    <row r="295" spans="1:18" ht="15.6" thickTop="1" thickBot="1" x14ac:dyDescent="0.35">
      <c r="A295" t="s">
        <v>235</v>
      </c>
      <c r="C295" s="13">
        <v>0</v>
      </c>
      <c r="D295" s="30">
        <v>0</v>
      </c>
      <c r="E295" s="13">
        <v>0</v>
      </c>
      <c r="F295" s="30">
        <v>0</v>
      </c>
      <c r="G295" s="13">
        <v>0</v>
      </c>
      <c r="H295" s="30">
        <v>0</v>
      </c>
      <c r="I295" s="13">
        <v>0</v>
      </c>
      <c r="J295" s="30">
        <v>0</v>
      </c>
      <c r="K295" s="13">
        <v>0</v>
      </c>
      <c r="L295" s="30">
        <v>0</v>
      </c>
      <c r="N295" s="13">
        <f t="shared" si="11"/>
        <v>0</v>
      </c>
      <c r="O295" s="30">
        <f t="shared" si="12"/>
        <v>0</v>
      </c>
      <c r="Q295" s="38">
        <f t="shared" si="13"/>
        <v>0</v>
      </c>
      <c r="R295" s="21">
        <f>SUM(Q295:Q300)</f>
        <v>0</v>
      </c>
    </row>
    <row r="296" spans="1:18" ht="15.6" thickTop="1" thickBot="1" x14ac:dyDescent="0.35">
      <c r="A296" t="s">
        <v>354</v>
      </c>
      <c r="C296" s="16">
        <v>0</v>
      </c>
      <c r="D296" s="31">
        <v>0</v>
      </c>
      <c r="E296" s="16">
        <v>0</v>
      </c>
      <c r="F296" s="31">
        <v>0</v>
      </c>
      <c r="G296" s="16">
        <v>0</v>
      </c>
      <c r="H296" s="31">
        <v>0</v>
      </c>
      <c r="I296" s="16">
        <v>0</v>
      </c>
      <c r="J296" s="31">
        <v>0</v>
      </c>
      <c r="K296" s="16">
        <v>0</v>
      </c>
      <c r="L296" s="31">
        <v>0</v>
      </c>
      <c r="N296" s="16">
        <f t="shared" si="11"/>
        <v>0</v>
      </c>
      <c r="O296" s="31">
        <f t="shared" si="12"/>
        <v>0</v>
      </c>
      <c r="Q296" s="21">
        <f t="shared" si="13"/>
        <v>0</v>
      </c>
    </row>
    <row r="297" spans="1:18" ht="15.6" thickTop="1" thickBot="1" x14ac:dyDescent="0.35">
      <c r="A297" t="s">
        <v>355</v>
      </c>
      <c r="C297" s="16">
        <v>0</v>
      </c>
      <c r="D297" s="31">
        <v>0</v>
      </c>
      <c r="E297" s="16">
        <v>0</v>
      </c>
      <c r="F297" s="31">
        <v>0</v>
      </c>
      <c r="G297" s="16">
        <v>0</v>
      </c>
      <c r="H297" s="31">
        <v>0</v>
      </c>
      <c r="I297" s="16">
        <v>0</v>
      </c>
      <c r="J297" s="31">
        <v>0</v>
      </c>
      <c r="K297" s="16">
        <v>0</v>
      </c>
      <c r="L297" s="31">
        <v>0</v>
      </c>
      <c r="N297" s="16">
        <f t="shared" si="11"/>
        <v>0</v>
      </c>
      <c r="O297" s="31">
        <f t="shared" si="12"/>
        <v>0</v>
      </c>
      <c r="Q297" s="21">
        <f t="shared" si="13"/>
        <v>0</v>
      </c>
    </row>
    <row r="298" spans="1:18" ht="15.6" thickTop="1" thickBot="1" x14ac:dyDescent="0.35">
      <c r="A298" t="s">
        <v>356</v>
      </c>
      <c r="C298" s="16">
        <v>0</v>
      </c>
      <c r="D298" s="31">
        <v>0</v>
      </c>
      <c r="E298" s="16">
        <v>0</v>
      </c>
      <c r="F298" s="31">
        <v>0</v>
      </c>
      <c r="G298" s="16">
        <v>0</v>
      </c>
      <c r="H298" s="31">
        <v>0</v>
      </c>
      <c r="I298" s="16">
        <v>0</v>
      </c>
      <c r="J298" s="31">
        <v>0</v>
      </c>
      <c r="K298" s="16">
        <v>0</v>
      </c>
      <c r="L298" s="31">
        <v>0</v>
      </c>
      <c r="N298" s="16">
        <f t="shared" si="11"/>
        <v>0</v>
      </c>
      <c r="O298" s="31">
        <f t="shared" si="12"/>
        <v>0</v>
      </c>
      <c r="Q298" s="21">
        <f t="shared" si="13"/>
        <v>0</v>
      </c>
    </row>
    <row r="299" spans="1:18" ht="15.6" thickTop="1" thickBot="1" x14ac:dyDescent="0.35">
      <c r="A299" t="s">
        <v>357</v>
      </c>
      <c r="C299" s="16">
        <v>0</v>
      </c>
      <c r="D299" s="31">
        <v>0</v>
      </c>
      <c r="E299" s="16">
        <v>0</v>
      </c>
      <c r="F299" s="31">
        <v>0</v>
      </c>
      <c r="G299" s="16">
        <v>0</v>
      </c>
      <c r="H299" s="31">
        <v>0</v>
      </c>
      <c r="I299" s="16">
        <v>0</v>
      </c>
      <c r="J299" s="31">
        <v>0</v>
      </c>
      <c r="K299" s="16">
        <v>0</v>
      </c>
      <c r="L299" s="31">
        <v>0</v>
      </c>
      <c r="N299" s="16">
        <f t="shared" si="11"/>
        <v>0</v>
      </c>
      <c r="O299" s="31">
        <f t="shared" si="12"/>
        <v>0</v>
      </c>
      <c r="Q299" s="21">
        <f t="shared" si="13"/>
        <v>0</v>
      </c>
    </row>
    <row r="300" spans="1:18" ht="15.6" thickTop="1" thickBot="1" x14ac:dyDescent="0.35">
      <c r="A300" s="5" t="s">
        <v>358</v>
      </c>
      <c r="B300" s="5"/>
      <c r="C300" s="10">
        <v>0</v>
      </c>
      <c r="D300" s="29">
        <v>0</v>
      </c>
      <c r="E300" s="10">
        <v>0</v>
      </c>
      <c r="F300" s="29">
        <v>0</v>
      </c>
      <c r="G300" s="10">
        <v>0</v>
      </c>
      <c r="H300" s="29">
        <v>0</v>
      </c>
      <c r="I300" s="10">
        <v>0</v>
      </c>
      <c r="J300" s="29">
        <v>0</v>
      </c>
      <c r="K300" s="10">
        <v>0</v>
      </c>
      <c r="L300" s="29">
        <v>0</v>
      </c>
      <c r="M300" s="5"/>
      <c r="N300" s="10">
        <f t="shared" si="11"/>
        <v>0</v>
      </c>
      <c r="O300" s="29">
        <f t="shared" si="12"/>
        <v>0</v>
      </c>
      <c r="P300" s="5"/>
      <c r="Q300" s="39">
        <f t="shared" si="13"/>
        <v>0</v>
      </c>
      <c r="R300" s="5"/>
    </row>
    <row r="301" spans="1:18" ht="15.6" thickTop="1" thickBot="1" x14ac:dyDescent="0.35">
      <c r="A301" t="s">
        <v>269</v>
      </c>
      <c r="C301" s="13">
        <v>0</v>
      </c>
      <c r="D301" s="30">
        <v>0</v>
      </c>
      <c r="E301" s="13">
        <v>0</v>
      </c>
      <c r="F301" s="30">
        <v>0</v>
      </c>
      <c r="G301" s="13">
        <v>0</v>
      </c>
      <c r="H301" s="30">
        <v>0</v>
      </c>
      <c r="I301" s="13">
        <v>0</v>
      </c>
      <c r="J301" s="30">
        <v>0</v>
      </c>
      <c r="K301" s="13">
        <v>0</v>
      </c>
      <c r="L301" s="30">
        <v>0</v>
      </c>
      <c r="N301" s="13">
        <f t="shared" ref="N301:N364" si="14">SUM(C301,E301,G301,I301,K301)</f>
        <v>0</v>
      </c>
      <c r="O301" s="30">
        <f t="shared" ref="O301:O364" si="15">SUM(D301,F301,H301,J301,L301)</f>
        <v>0</v>
      </c>
      <c r="Q301" s="38">
        <f t="shared" ref="Q301:Q364" si="16">SUM(N301,O301,)</f>
        <v>0</v>
      </c>
      <c r="R301" s="21">
        <f>SUM(Q301:Q303)</f>
        <v>0</v>
      </c>
    </row>
    <row r="302" spans="1:18" ht="15.6" thickTop="1" thickBot="1" x14ac:dyDescent="0.35">
      <c r="A302" t="s">
        <v>216</v>
      </c>
      <c r="C302" s="16">
        <v>0</v>
      </c>
      <c r="D302" s="31">
        <v>0</v>
      </c>
      <c r="E302" s="16">
        <v>0</v>
      </c>
      <c r="F302" s="31">
        <v>0</v>
      </c>
      <c r="G302" s="16">
        <v>0</v>
      </c>
      <c r="H302" s="31">
        <v>0</v>
      </c>
      <c r="I302" s="16">
        <v>0</v>
      </c>
      <c r="J302" s="31">
        <v>0</v>
      </c>
      <c r="K302" s="16">
        <v>0</v>
      </c>
      <c r="L302" s="31">
        <v>0</v>
      </c>
      <c r="N302" s="16">
        <f t="shared" si="14"/>
        <v>0</v>
      </c>
      <c r="O302" s="31">
        <f t="shared" si="15"/>
        <v>0</v>
      </c>
      <c r="Q302" s="21">
        <f t="shared" si="16"/>
        <v>0</v>
      </c>
    </row>
    <row r="303" spans="1:18" ht="15.6" thickTop="1" thickBot="1" x14ac:dyDescent="0.35">
      <c r="A303" s="5" t="s">
        <v>270</v>
      </c>
      <c r="B303" s="5"/>
      <c r="C303" s="10">
        <v>0</v>
      </c>
      <c r="D303" s="29">
        <v>0</v>
      </c>
      <c r="E303" s="10">
        <v>0</v>
      </c>
      <c r="F303" s="29">
        <v>0</v>
      </c>
      <c r="G303" s="10">
        <v>0</v>
      </c>
      <c r="H303" s="29">
        <v>0</v>
      </c>
      <c r="I303" s="10">
        <v>0</v>
      </c>
      <c r="J303" s="29">
        <v>0</v>
      </c>
      <c r="K303" s="10">
        <v>0</v>
      </c>
      <c r="L303" s="29">
        <v>0</v>
      </c>
      <c r="M303" s="5"/>
      <c r="N303" s="10">
        <f t="shared" si="14"/>
        <v>0</v>
      </c>
      <c r="O303" s="29">
        <f t="shared" si="15"/>
        <v>0</v>
      </c>
      <c r="P303" s="5"/>
      <c r="Q303" s="39">
        <f t="shared" si="16"/>
        <v>0</v>
      </c>
      <c r="R303" s="5"/>
    </row>
    <row r="304" spans="1:18" ht="15.6" thickTop="1" thickBot="1" x14ac:dyDescent="0.35">
      <c r="A304" t="s">
        <v>240</v>
      </c>
      <c r="C304" s="13">
        <v>0</v>
      </c>
      <c r="D304" s="30">
        <v>0</v>
      </c>
      <c r="E304" s="13">
        <v>0</v>
      </c>
      <c r="F304" s="30">
        <v>0</v>
      </c>
      <c r="G304" s="13">
        <v>0</v>
      </c>
      <c r="H304" s="30">
        <v>0</v>
      </c>
      <c r="I304" s="13">
        <v>0</v>
      </c>
      <c r="J304" s="30">
        <v>0</v>
      </c>
      <c r="K304" s="13">
        <v>0</v>
      </c>
      <c r="L304" s="30">
        <v>0</v>
      </c>
      <c r="N304" s="13">
        <f t="shared" si="14"/>
        <v>0</v>
      </c>
      <c r="O304" s="30">
        <f t="shared" si="15"/>
        <v>0</v>
      </c>
      <c r="Q304" s="38">
        <f t="shared" si="16"/>
        <v>0</v>
      </c>
      <c r="R304" s="21">
        <f>SUM(Q304:Q308)</f>
        <v>0</v>
      </c>
    </row>
    <row r="305" spans="1:18" ht="15.6" thickTop="1" thickBot="1" x14ac:dyDescent="0.35">
      <c r="A305" t="s">
        <v>361</v>
      </c>
      <c r="C305" s="16">
        <v>0</v>
      </c>
      <c r="D305" s="31">
        <v>0</v>
      </c>
      <c r="E305" s="16">
        <v>0</v>
      </c>
      <c r="F305" s="31">
        <v>0</v>
      </c>
      <c r="G305" s="16">
        <v>0</v>
      </c>
      <c r="H305" s="31">
        <v>0</v>
      </c>
      <c r="I305" s="16">
        <v>0</v>
      </c>
      <c r="J305" s="31">
        <v>0</v>
      </c>
      <c r="K305" s="16">
        <v>0</v>
      </c>
      <c r="L305" s="31">
        <v>0</v>
      </c>
      <c r="N305" s="16">
        <f t="shared" si="14"/>
        <v>0</v>
      </c>
      <c r="O305" s="31">
        <f t="shared" si="15"/>
        <v>0</v>
      </c>
      <c r="Q305" s="21">
        <f t="shared" si="16"/>
        <v>0</v>
      </c>
    </row>
    <row r="306" spans="1:18" ht="15.6" thickTop="1" thickBot="1" x14ac:dyDescent="0.35">
      <c r="A306" t="s">
        <v>362</v>
      </c>
      <c r="C306" s="16">
        <v>0</v>
      </c>
      <c r="D306" s="31">
        <v>0</v>
      </c>
      <c r="E306" s="16">
        <v>0</v>
      </c>
      <c r="F306" s="31">
        <v>0</v>
      </c>
      <c r="G306" s="16">
        <v>0</v>
      </c>
      <c r="H306" s="31">
        <v>0</v>
      </c>
      <c r="I306" s="16">
        <v>0</v>
      </c>
      <c r="J306" s="31">
        <v>0</v>
      </c>
      <c r="K306" s="16">
        <v>0</v>
      </c>
      <c r="L306" s="31">
        <v>0</v>
      </c>
      <c r="N306" s="16">
        <f t="shared" si="14"/>
        <v>0</v>
      </c>
      <c r="O306" s="31">
        <f t="shared" si="15"/>
        <v>0</v>
      </c>
      <c r="Q306" s="21">
        <f t="shared" si="16"/>
        <v>0</v>
      </c>
    </row>
    <row r="307" spans="1:18" ht="15.6" thickTop="1" thickBot="1" x14ac:dyDescent="0.35">
      <c r="A307" t="s">
        <v>363</v>
      </c>
      <c r="C307" s="16">
        <v>0</v>
      </c>
      <c r="D307" s="31">
        <v>0</v>
      </c>
      <c r="E307" s="16">
        <v>0</v>
      </c>
      <c r="F307" s="31">
        <v>0</v>
      </c>
      <c r="G307" s="16">
        <v>0</v>
      </c>
      <c r="H307" s="31">
        <v>0</v>
      </c>
      <c r="I307" s="16">
        <v>0</v>
      </c>
      <c r="J307" s="31">
        <v>0</v>
      </c>
      <c r="K307" s="16">
        <v>0</v>
      </c>
      <c r="L307" s="31">
        <v>0</v>
      </c>
      <c r="N307" s="16">
        <f t="shared" si="14"/>
        <v>0</v>
      </c>
      <c r="O307" s="31">
        <f t="shared" si="15"/>
        <v>0</v>
      </c>
      <c r="Q307" s="21">
        <f t="shared" si="16"/>
        <v>0</v>
      </c>
    </row>
    <row r="308" spans="1:18" ht="15.6" thickTop="1" thickBot="1" x14ac:dyDescent="0.35">
      <c r="A308" s="5" t="s">
        <v>364</v>
      </c>
      <c r="B308" s="5"/>
      <c r="C308" s="10">
        <v>0</v>
      </c>
      <c r="D308" s="29">
        <v>0</v>
      </c>
      <c r="E308" s="10">
        <v>0</v>
      </c>
      <c r="F308" s="29">
        <v>0</v>
      </c>
      <c r="G308" s="10">
        <v>0</v>
      </c>
      <c r="H308" s="29">
        <v>0</v>
      </c>
      <c r="I308" s="10">
        <v>0</v>
      </c>
      <c r="J308" s="29">
        <v>0</v>
      </c>
      <c r="K308" s="10">
        <v>0</v>
      </c>
      <c r="L308" s="29">
        <v>0</v>
      </c>
      <c r="M308" s="5"/>
      <c r="N308" s="10">
        <f t="shared" si="14"/>
        <v>0</v>
      </c>
      <c r="O308" s="29">
        <f t="shared" si="15"/>
        <v>0</v>
      </c>
      <c r="P308" s="5"/>
      <c r="Q308" s="39">
        <f t="shared" si="16"/>
        <v>0</v>
      </c>
      <c r="R308" s="5"/>
    </row>
    <row r="309" spans="1:18" ht="15.6" thickTop="1" thickBot="1" x14ac:dyDescent="0.35">
      <c r="A309" t="s">
        <v>338</v>
      </c>
      <c r="C309" s="13">
        <v>2</v>
      </c>
      <c r="D309" s="30">
        <v>1</v>
      </c>
      <c r="E309" s="13">
        <v>0</v>
      </c>
      <c r="F309" s="30">
        <v>1</v>
      </c>
      <c r="G309" s="13">
        <v>1</v>
      </c>
      <c r="H309" s="30">
        <v>1</v>
      </c>
      <c r="I309" s="13">
        <v>0</v>
      </c>
      <c r="J309" s="30">
        <v>3</v>
      </c>
      <c r="K309" s="13">
        <v>0</v>
      </c>
      <c r="L309" s="30">
        <v>0</v>
      </c>
      <c r="N309" s="13">
        <f t="shared" si="14"/>
        <v>3</v>
      </c>
      <c r="O309" s="30">
        <f t="shared" si="15"/>
        <v>6</v>
      </c>
      <c r="Q309" s="38">
        <f t="shared" si="16"/>
        <v>9</v>
      </c>
      <c r="R309" s="21">
        <f>SUM(Q309:Q314)</f>
        <v>26</v>
      </c>
    </row>
    <row r="310" spans="1:18" ht="15.6" thickTop="1" thickBot="1" x14ac:dyDescent="0.35">
      <c r="A310" t="s">
        <v>339</v>
      </c>
      <c r="C310" s="16">
        <v>0</v>
      </c>
      <c r="D310" s="31">
        <v>0</v>
      </c>
      <c r="E310" s="16">
        <v>0</v>
      </c>
      <c r="F310" s="31">
        <v>0</v>
      </c>
      <c r="G310" s="16">
        <v>0</v>
      </c>
      <c r="H310" s="31">
        <v>0</v>
      </c>
      <c r="I310" s="16">
        <v>0</v>
      </c>
      <c r="J310" s="31">
        <v>0</v>
      </c>
      <c r="K310" s="16">
        <v>0</v>
      </c>
      <c r="L310" s="31">
        <v>0</v>
      </c>
      <c r="N310" s="16">
        <f t="shared" si="14"/>
        <v>0</v>
      </c>
      <c r="O310" s="31">
        <f t="shared" si="15"/>
        <v>0</v>
      </c>
      <c r="Q310" s="21">
        <f t="shared" si="16"/>
        <v>0</v>
      </c>
    </row>
    <row r="311" spans="1:18" ht="15.6" thickTop="1" thickBot="1" x14ac:dyDescent="0.35">
      <c r="A311" t="s">
        <v>340</v>
      </c>
      <c r="C311" s="16">
        <v>0</v>
      </c>
      <c r="D311" s="31">
        <v>0</v>
      </c>
      <c r="E311" s="16">
        <v>0</v>
      </c>
      <c r="F311" s="31">
        <v>0</v>
      </c>
      <c r="G311" s="16">
        <v>0</v>
      </c>
      <c r="H311" s="31">
        <v>0</v>
      </c>
      <c r="I311" s="16">
        <v>0</v>
      </c>
      <c r="J311" s="31">
        <v>0</v>
      </c>
      <c r="K311" s="16">
        <v>0</v>
      </c>
      <c r="L311" s="31">
        <v>0</v>
      </c>
      <c r="N311" s="16">
        <f t="shared" si="14"/>
        <v>0</v>
      </c>
      <c r="O311" s="31">
        <f t="shared" si="15"/>
        <v>0</v>
      </c>
      <c r="Q311" s="21">
        <f t="shared" si="16"/>
        <v>0</v>
      </c>
    </row>
    <row r="312" spans="1:18" ht="15.6" thickTop="1" thickBot="1" x14ac:dyDescent="0.35">
      <c r="A312" t="s">
        <v>341</v>
      </c>
      <c r="C312" s="16">
        <v>0</v>
      </c>
      <c r="D312" s="31">
        <v>2</v>
      </c>
      <c r="E312" s="16">
        <v>3</v>
      </c>
      <c r="F312" s="31">
        <v>2</v>
      </c>
      <c r="G312" s="16">
        <v>3</v>
      </c>
      <c r="H312" s="31">
        <v>1</v>
      </c>
      <c r="I312" s="16">
        <v>0</v>
      </c>
      <c r="J312" s="31">
        <v>2</v>
      </c>
      <c r="K312" s="16">
        <v>2</v>
      </c>
      <c r="L312" s="31">
        <v>2</v>
      </c>
      <c r="N312" s="16">
        <f t="shared" si="14"/>
        <v>8</v>
      </c>
      <c r="O312" s="31">
        <f t="shared" si="15"/>
        <v>9</v>
      </c>
      <c r="Q312" s="21">
        <f t="shared" si="16"/>
        <v>17</v>
      </c>
    </row>
    <row r="313" spans="1:18" ht="15.6" thickTop="1" thickBot="1" x14ac:dyDescent="0.35">
      <c r="A313" t="s">
        <v>342</v>
      </c>
      <c r="C313" s="16">
        <v>0</v>
      </c>
      <c r="D313" s="31">
        <v>0</v>
      </c>
      <c r="E313" s="16">
        <v>0</v>
      </c>
      <c r="F313" s="31">
        <v>0</v>
      </c>
      <c r="G313" s="16">
        <v>0</v>
      </c>
      <c r="H313" s="31">
        <v>0</v>
      </c>
      <c r="I313" s="16">
        <v>0</v>
      </c>
      <c r="J313" s="31">
        <v>0</v>
      </c>
      <c r="K313" s="16">
        <v>0</v>
      </c>
      <c r="L313" s="31">
        <v>0</v>
      </c>
      <c r="N313" s="16">
        <f t="shared" si="14"/>
        <v>0</v>
      </c>
      <c r="O313" s="31">
        <f t="shared" si="15"/>
        <v>0</v>
      </c>
      <c r="Q313" s="21">
        <f t="shared" si="16"/>
        <v>0</v>
      </c>
    </row>
    <row r="314" spans="1:18" ht="15.6" thickTop="1" thickBot="1" x14ac:dyDescent="0.35">
      <c r="A314" s="5" t="s">
        <v>343</v>
      </c>
      <c r="B314" s="5"/>
      <c r="C314" s="10">
        <v>0</v>
      </c>
      <c r="D314" s="29">
        <v>0</v>
      </c>
      <c r="E314" s="10">
        <v>0</v>
      </c>
      <c r="F314" s="29">
        <v>0</v>
      </c>
      <c r="G314" s="10">
        <v>0</v>
      </c>
      <c r="H314" s="29">
        <v>0</v>
      </c>
      <c r="I314" s="10">
        <v>0</v>
      </c>
      <c r="J314" s="29">
        <v>0</v>
      </c>
      <c r="K314" s="10">
        <v>0</v>
      </c>
      <c r="L314" s="29">
        <v>0</v>
      </c>
      <c r="M314" s="5"/>
      <c r="N314" s="10">
        <f t="shared" si="14"/>
        <v>0</v>
      </c>
      <c r="O314" s="29">
        <f t="shared" si="15"/>
        <v>0</v>
      </c>
      <c r="P314" s="5"/>
      <c r="Q314" s="39">
        <f t="shared" si="16"/>
        <v>0</v>
      </c>
      <c r="R314" s="5"/>
    </row>
    <row r="315" spans="1:18" ht="15.6" thickTop="1" thickBot="1" x14ac:dyDescent="0.35">
      <c r="A315" t="s">
        <v>413</v>
      </c>
      <c r="C315" s="13">
        <v>0</v>
      </c>
      <c r="D315" s="30">
        <v>0</v>
      </c>
      <c r="E315" s="13">
        <v>0</v>
      </c>
      <c r="F315" s="30">
        <v>0</v>
      </c>
      <c r="G315" s="13">
        <v>0</v>
      </c>
      <c r="H315" s="30">
        <v>0</v>
      </c>
      <c r="I315" s="13">
        <v>0</v>
      </c>
      <c r="J315" s="30">
        <v>0</v>
      </c>
      <c r="K315" s="13">
        <v>0</v>
      </c>
      <c r="L315" s="30">
        <v>0</v>
      </c>
      <c r="N315" s="13">
        <f t="shared" si="14"/>
        <v>0</v>
      </c>
      <c r="O315" s="30">
        <f t="shared" si="15"/>
        <v>0</v>
      </c>
      <c r="Q315" s="38">
        <f t="shared" si="16"/>
        <v>0</v>
      </c>
      <c r="R315" s="21">
        <f>SUM(Q315:Q320)</f>
        <v>0</v>
      </c>
    </row>
    <row r="316" spans="1:18" ht="15.6" thickTop="1" thickBot="1" x14ac:dyDescent="0.35">
      <c r="A316" t="s">
        <v>414</v>
      </c>
      <c r="C316" s="16">
        <v>0</v>
      </c>
      <c r="D316" s="31">
        <v>0</v>
      </c>
      <c r="E316" s="16">
        <v>0</v>
      </c>
      <c r="F316" s="31">
        <v>0</v>
      </c>
      <c r="G316" s="16">
        <v>0</v>
      </c>
      <c r="H316" s="31">
        <v>0</v>
      </c>
      <c r="I316" s="16">
        <v>0</v>
      </c>
      <c r="J316" s="31">
        <v>0</v>
      </c>
      <c r="K316" s="16">
        <v>0</v>
      </c>
      <c r="L316" s="31">
        <v>0</v>
      </c>
      <c r="N316" s="16">
        <f t="shared" si="14"/>
        <v>0</v>
      </c>
      <c r="O316" s="31">
        <f t="shared" si="15"/>
        <v>0</v>
      </c>
      <c r="Q316" s="21">
        <f t="shared" si="16"/>
        <v>0</v>
      </c>
    </row>
    <row r="317" spans="1:18" ht="15.6" thickTop="1" thickBot="1" x14ac:dyDescent="0.35">
      <c r="A317" t="s">
        <v>415</v>
      </c>
      <c r="C317" s="16">
        <v>0</v>
      </c>
      <c r="D317" s="31">
        <v>0</v>
      </c>
      <c r="E317" s="16">
        <v>0</v>
      </c>
      <c r="F317" s="31">
        <v>0</v>
      </c>
      <c r="G317" s="16">
        <v>0</v>
      </c>
      <c r="H317" s="31">
        <v>0</v>
      </c>
      <c r="I317" s="16">
        <v>0</v>
      </c>
      <c r="J317" s="31">
        <v>0</v>
      </c>
      <c r="K317" s="16">
        <v>0</v>
      </c>
      <c r="L317" s="31">
        <v>0</v>
      </c>
      <c r="N317" s="16">
        <f t="shared" si="14"/>
        <v>0</v>
      </c>
      <c r="O317" s="31">
        <f t="shared" si="15"/>
        <v>0</v>
      </c>
      <c r="Q317" s="21">
        <f t="shared" si="16"/>
        <v>0</v>
      </c>
    </row>
    <row r="318" spans="1:18" ht="15.6" thickTop="1" thickBot="1" x14ac:dyDescent="0.35">
      <c r="A318" t="s">
        <v>417</v>
      </c>
      <c r="C318" s="16">
        <v>0</v>
      </c>
      <c r="D318" s="31">
        <v>0</v>
      </c>
      <c r="E318" s="16">
        <v>0</v>
      </c>
      <c r="F318" s="31">
        <v>0</v>
      </c>
      <c r="G318" s="16">
        <v>0</v>
      </c>
      <c r="H318" s="31">
        <v>0</v>
      </c>
      <c r="I318" s="16">
        <v>0</v>
      </c>
      <c r="J318" s="31">
        <v>0</v>
      </c>
      <c r="K318" s="16">
        <v>0</v>
      </c>
      <c r="L318" s="31">
        <v>0</v>
      </c>
      <c r="N318" s="16">
        <f t="shared" si="14"/>
        <v>0</v>
      </c>
      <c r="O318" s="31">
        <f t="shared" si="15"/>
        <v>0</v>
      </c>
      <c r="Q318" s="21">
        <f t="shared" si="16"/>
        <v>0</v>
      </c>
    </row>
    <row r="319" spans="1:18" ht="15.6" thickTop="1" thickBot="1" x14ac:dyDescent="0.35">
      <c r="A319" t="s">
        <v>416</v>
      </c>
      <c r="C319" s="16">
        <v>0</v>
      </c>
      <c r="D319" s="31">
        <v>0</v>
      </c>
      <c r="E319" s="16">
        <v>0</v>
      </c>
      <c r="F319" s="31">
        <v>0</v>
      </c>
      <c r="G319" s="16">
        <v>0</v>
      </c>
      <c r="H319" s="31">
        <v>0</v>
      </c>
      <c r="I319" s="16">
        <v>0</v>
      </c>
      <c r="J319" s="31">
        <v>0</v>
      </c>
      <c r="K319" s="16">
        <v>0</v>
      </c>
      <c r="L319" s="31">
        <v>0</v>
      </c>
      <c r="N319" s="16">
        <f t="shared" si="14"/>
        <v>0</v>
      </c>
      <c r="O319" s="31">
        <f t="shared" si="15"/>
        <v>0</v>
      </c>
      <c r="Q319" s="21">
        <f t="shared" si="16"/>
        <v>0</v>
      </c>
    </row>
    <row r="320" spans="1:18" ht="15.6" thickTop="1" thickBot="1" x14ac:dyDescent="0.35">
      <c r="A320" s="5" t="s">
        <v>418</v>
      </c>
      <c r="B320" s="5"/>
      <c r="C320" s="10">
        <v>0</v>
      </c>
      <c r="D320" s="29">
        <v>0</v>
      </c>
      <c r="E320" s="10">
        <v>0</v>
      </c>
      <c r="F320" s="29">
        <v>0</v>
      </c>
      <c r="G320" s="10">
        <v>0</v>
      </c>
      <c r="H320" s="29">
        <v>0</v>
      </c>
      <c r="I320" s="10">
        <v>0</v>
      </c>
      <c r="J320" s="29">
        <v>0</v>
      </c>
      <c r="K320" s="10">
        <v>0</v>
      </c>
      <c r="L320" s="29">
        <v>0</v>
      </c>
      <c r="M320" s="5"/>
      <c r="N320" s="10">
        <f t="shared" si="14"/>
        <v>0</v>
      </c>
      <c r="O320" s="29">
        <f t="shared" si="15"/>
        <v>0</v>
      </c>
      <c r="P320" s="5"/>
      <c r="Q320" s="39">
        <f t="shared" si="16"/>
        <v>0</v>
      </c>
      <c r="R320" s="5"/>
    </row>
    <row r="321" spans="1:18" ht="15.6" thickTop="1" thickBot="1" x14ac:dyDescent="0.35">
      <c r="A321" t="s">
        <v>324</v>
      </c>
      <c r="C321" s="13">
        <v>2</v>
      </c>
      <c r="D321" s="30">
        <v>3</v>
      </c>
      <c r="E321" s="13">
        <v>2</v>
      </c>
      <c r="F321" s="30">
        <v>1</v>
      </c>
      <c r="G321" s="13">
        <v>2</v>
      </c>
      <c r="H321" s="30">
        <v>1</v>
      </c>
      <c r="I321" s="13">
        <v>4</v>
      </c>
      <c r="J321" s="30">
        <v>2</v>
      </c>
      <c r="K321" s="13">
        <v>3</v>
      </c>
      <c r="L321" s="30">
        <v>3</v>
      </c>
      <c r="N321" s="13">
        <f t="shared" si="14"/>
        <v>13</v>
      </c>
      <c r="O321" s="30">
        <f t="shared" si="15"/>
        <v>10</v>
      </c>
      <c r="Q321" s="38">
        <f t="shared" si="16"/>
        <v>23</v>
      </c>
      <c r="R321" s="21">
        <f>SUM(Q321:Q323)</f>
        <v>93</v>
      </c>
    </row>
    <row r="322" spans="1:18" ht="15.6" thickTop="1" thickBot="1" x14ac:dyDescent="0.35">
      <c r="A322" t="s">
        <v>325</v>
      </c>
      <c r="C322" s="16">
        <v>4</v>
      </c>
      <c r="D322" s="31">
        <v>4</v>
      </c>
      <c r="E322" s="16">
        <v>2</v>
      </c>
      <c r="F322" s="31">
        <v>1</v>
      </c>
      <c r="G322" s="16">
        <v>2</v>
      </c>
      <c r="H322" s="31">
        <v>2</v>
      </c>
      <c r="I322" s="16">
        <v>2</v>
      </c>
      <c r="J322" s="31">
        <v>6</v>
      </c>
      <c r="K322" s="16">
        <v>4</v>
      </c>
      <c r="L322" s="31">
        <v>4</v>
      </c>
      <c r="N322" s="16">
        <f t="shared" si="14"/>
        <v>14</v>
      </c>
      <c r="O322" s="31">
        <f t="shared" si="15"/>
        <v>17</v>
      </c>
      <c r="Q322" s="21">
        <f t="shared" si="16"/>
        <v>31</v>
      </c>
    </row>
    <row r="323" spans="1:18" ht="15.6" thickTop="1" thickBot="1" x14ac:dyDescent="0.35">
      <c r="A323" s="5" t="s">
        <v>227</v>
      </c>
      <c r="B323" s="5"/>
      <c r="C323" s="10">
        <v>5</v>
      </c>
      <c r="D323" s="29">
        <v>6</v>
      </c>
      <c r="E323" s="10">
        <v>4</v>
      </c>
      <c r="F323" s="29">
        <v>3</v>
      </c>
      <c r="G323" s="10">
        <v>3</v>
      </c>
      <c r="H323" s="29">
        <v>6</v>
      </c>
      <c r="I323" s="10">
        <v>3</v>
      </c>
      <c r="J323" s="29">
        <v>4</v>
      </c>
      <c r="K323" s="10">
        <v>2</v>
      </c>
      <c r="L323" s="29">
        <v>3</v>
      </c>
      <c r="M323" s="5"/>
      <c r="N323" s="10">
        <f t="shared" si="14"/>
        <v>17</v>
      </c>
      <c r="O323" s="29">
        <f t="shared" si="15"/>
        <v>22</v>
      </c>
      <c r="P323" s="5"/>
      <c r="Q323" s="39">
        <f t="shared" si="16"/>
        <v>39</v>
      </c>
      <c r="R323" s="5"/>
    </row>
    <row r="324" spans="1:18" ht="15.6" thickTop="1" thickBot="1" x14ac:dyDescent="0.35">
      <c r="A324" t="s">
        <v>284</v>
      </c>
      <c r="C324" s="13">
        <v>0</v>
      </c>
      <c r="D324" s="30">
        <v>0</v>
      </c>
      <c r="E324" s="13">
        <v>0</v>
      </c>
      <c r="F324" s="30">
        <v>0</v>
      </c>
      <c r="G324" s="13">
        <v>0</v>
      </c>
      <c r="H324" s="30">
        <v>0</v>
      </c>
      <c r="I324" s="13">
        <v>0</v>
      </c>
      <c r="J324" s="30">
        <v>0</v>
      </c>
      <c r="K324" s="13">
        <v>0</v>
      </c>
      <c r="L324" s="30">
        <v>0</v>
      </c>
      <c r="N324" s="13">
        <f t="shared" si="14"/>
        <v>0</v>
      </c>
      <c r="O324" s="30">
        <f t="shared" si="15"/>
        <v>0</v>
      </c>
      <c r="Q324" s="38">
        <f t="shared" si="16"/>
        <v>0</v>
      </c>
      <c r="R324" s="21">
        <f>SUM(Q324:Q326)</f>
        <v>0</v>
      </c>
    </row>
    <row r="325" spans="1:18" ht="15.6" thickTop="1" thickBot="1" x14ac:dyDescent="0.35">
      <c r="A325" t="s">
        <v>282</v>
      </c>
      <c r="C325" s="16">
        <v>0</v>
      </c>
      <c r="D325" s="31">
        <v>0</v>
      </c>
      <c r="E325" s="16">
        <v>0</v>
      </c>
      <c r="F325" s="31">
        <v>0</v>
      </c>
      <c r="G325" s="16">
        <v>0</v>
      </c>
      <c r="H325" s="31">
        <v>0</v>
      </c>
      <c r="I325" s="16">
        <v>0</v>
      </c>
      <c r="J325" s="31">
        <v>0</v>
      </c>
      <c r="K325" s="16">
        <v>0</v>
      </c>
      <c r="L325" s="31">
        <v>0</v>
      </c>
      <c r="N325" s="16">
        <f t="shared" si="14"/>
        <v>0</v>
      </c>
      <c r="O325" s="31">
        <f t="shared" si="15"/>
        <v>0</v>
      </c>
      <c r="Q325" s="21">
        <f t="shared" si="16"/>
        <v>0</v>
      </c>
    </row>
    <row r="326" spans="1:18" ht="15.6" thickTop="1" thickBot="1" x14ac:dyDescent="0.35">
      <c r="A326" s="5" t="s">
        <v>283</v>
      </c>
      <c r="B326" s="5"/>
      <c r="C326" s="10">
        <v>0</v>
      </c>
      <c r="D326" s="29">
        <v>0</v>
      </c>
      <c r="E326" s="10">
        <v>0</v>
      </c>
      <c r="F326" s="29">
        <v>0</v>
      </c>
      <c r="G326" s="10">
        <v>0</v>
      </c>
      <c r="H326" s="29">
        <v>0</v>
      </c>
      <c r="I326" s="10">
        <v>0</v>
      </c>
      <c r="J326" s="29">
        <v>0</v>
      </c>
      <c r="K326" s="10">
        <v>0</v>
      </c>
      <c r="L326" s="29">
        <v>0</v>
      </c>
      <c r="M326" s="5"/>
      <c r="N326" s="10">
        <f t="shared" si="14"/>
        <v>0</v>
      </c>
      <c r="O326" s="29">
        <f t="shared" si="15"/>
        <v>0</v>
      </c>
      <c r="P326" s="5"/>
      <c r="Q326" s="39">
        <f t="shared" si="16"/>
        <v>0</v>
      </c>
      <c r="R326" s="5"/>
    </row>
    <row r="327" spans="1:18" ht="15.6" thickTop="1" thickBot="1" x14ac:dyDescent="0.35">
      <c r="A327" t="s">
        <v>304</v>
      </c>
      <c r="C327" s="13">
        <v>0</v>
      </c>
      <c r="D327" s="30">
        <v>0</v>
      </c>
      <c r="E327" s="13">
        <v>0</v>
      </c>
      <c r="F327" s="30">
        <v>0</v>
      </c>
      <c r="G327" s="13">
        <v>0</v>
      </c>
      <c r="H327" s="30">
        <v>0</v>
      </c>
      <c r="I327" s="13">
        <v>0</v>
      </c>
      <c r="J327" s="30">
        <v>0</v>
      </c>
      <c r="K327" s="13">
        <v>0</v>
      </c>
      <c r="L327" s="30">
        <v>0</v>
      </c>
      <c r="N327" s="13">
        <f t="shared" si="14"/>
        <v>0</v>
      </c>
      <c r="O327" s="30">
        <f t="shared" si="15"/>
        <v>0</v>
      </c>
      <c r="Q327" s="38">
        <f t="shared" si="16"/>
        <v>0</v>
      </c>
      <c r="R327" s="21">
        <f>SUM(Q327:Q332)</f>
        <v>0</v>
      </c>
    </row>
    <row r="328" spans="1:18" ht="15.6" thickTop="1" thickBot="1" x14ac:dyDescent="0.35">
      <c r="A328" t="s">
        <v>305</v>
      </c>
      <c r="C328" s="16">
        <v>0</v>
      </c>
      <c r="D328" s="31">
        <v>0</v>
      </c>
      <c r="E328" s="16">
        <v>0</v>
      </c>
      <c r="F328" s="31">
        <v>0</v>
      </c>
      <c r="G328" s="16">
        <v>0</v>
      </c>
      <c r="H328" s="31">
        <v>0</v>
      </c>
      <c r="I328" s="16">
        <v>0</v>
      </c>
      <c r="J328" s="31">
        <v>0</v>
      </c>
      <c r="K328" s="16">
        <v>0</v>
      </c>
      <c r="L328" s="31">
        <v>0</v>
      </c>
      <c r="N328" s="16">
        <f t="shared" si="14"/>
        <v>0</v>
      </c>
      <c r="O328" s="31">
        <f t="shared" si="15"/>
        <v>0</v>
      </c>
      <c r="Q328" s="21">
        <f t="shared" si="16"/>
        <v>0</v>
      </c>
    </row>
    <row r="329" spans="1:18" ht="15.6" thickTop="1" thickBot="1" x14ac:dyDescent="0.35">
      <c r="A329" t="s">
        <v>306</v>
      </c>
      <c r="C329" s="16">
        <v>0</v>
      </c>
      <c r="D329" s="31">
        <v>0</v>
      </c>
      <c r="E329" s="16">
        <v>0</v>
      </c>
      <c r="F329" s="31">
        <v>0</v>
      </c>
      <c r="G329" s="16">
        <v>0</v>
      </c>
      <c r="H329" s="31">
        <v>0</v>
      </c>
      <c r="I329" s="16">
        <v>0</v>
      </c>
      <c r="J329" s="31">
        <v>0</v>
      </c>
      <c r="K329" s="16">
        <v>0</v>
      </c>
      <c r="L329" s="31">
        <v>0</v>
      </c>
      <c r="N329" s="16">
        <f t="shared" si="14"/>
        <v>0</v>
      </c>
      <c r="O329" s="31">
        <f t="shared" si="15"/>
        <v>0</v>
      </c>
      <c r="Q329" s="21">
        <f t="shared" si="16"/>
        <v>0</v>
      </c>
    </row>
    <row r="330" spans="1:18" ht="15.6" thickTop="1" thickBot="1" x14ac:dyDescent="0.35">
      <c r="A330" t="s">
        <v>307</v>
      </c>
      <c r="C330" s="16">
        <v>0</v>
      </c>
      <c r="D330" s="31">
        <v>0</v>
      </c>
      <c r="E330" s="16">
        <v>0</v>
      </c>
      <c r="F330" s="31">
        <v>0</v>
      </c>
      <c r="G330" s="16">
        <v>0</v>
      </c>
      <c r="H330" s="31">
        <v>0</v>
      </c>
      <c r="I330" s="16">
        <v>0</v>
      </c>
      <c r="J330" s="31">
        <v>0</v>
      </c>
      <c r="K330" s="16">
        <v>0</v>
      </c>
      <c r="L330" s="31">
        <v>0</v>
      </c>
      <c r="N330" s="16">
        <f t="shared" si="14"/>
        <v>0</v>
      </c>
      <c r="O330" s="31">
        <f t="shared" si="15"/>
        <v>0</v>
      </c>
      <c r="Q330" s="21">
        <f t="shared" si="16"/>
        <v>0</v>
      </c>
    </row>
    <row r="331" spans="1:18" ht="15.6" thickTop="1" thickBot="1" x14ac:dyDescent="0.35">
      <c r="A331" t="s">
        <v>308</v>
      </c>
      <c r="C331" s="16">
        <v>0</v>
      </c>
      <c r="D331" s="31">
        <v>0</v>
      </c>
      <c r="E331" s="16">
        <v>0</v>
      </c>
      <c r="F331" s="31">
        <v>0</v>
      </c>
      <c r="G331" s="16">
        <v>0</v>
      </c>
      <c r="H331" s="31">
        <v>0</v>
      </c>
      <c r="I331" s="16">
        <v>0</v>
      </c>
      <c r="J331" s="31">
        <v>0</v>
      </c>
      <c r="K331" s="16">
        <v>0</v>
      </c>
      <c r="L331" s="31">
        <v>0</v>
      </c>
      <c r="N331" s="16">
        <f t="shared" si="14"/>
        <v>0</v>
      </c>
      <c r="O331" s="31">
        <f t="shared" si="15"/>
        <v>0</v>
      </c>
      <c r="Q331" s="21">
        <f t="shared" si="16"/>
        <v>0</v>
      </c>
    </row>
    <row r="332" spans="1:18" ht="15.6" thickTop="1" thickBot="1" x14ac:dyDescent="0.35">
      <c r="A332" s="5" t="s">
        <v>309</v>
      </c>
      <c r="B332" s="5"/>
      <c r="C332" s="10">
        <v>0</v>
      </c>
      <c r="D332" s="29">
        <v>0</v>
      </c>
      <c r="E332" s="10">
        <v>0</v>
      </c>
      <c r="F332" s="29">
        <v>0</v>
      </c>
      <c r="G332" s="10">
        <v>0</v>
      </c>
      <c r="H332" s="29">
        <v>0</v>
      </c>
      <c r="I332" s="10">
        <v>0</v>
      </c>
      <c r="J332" s="29">
        <v>0</v>
      </c>
      <c r="K332" s="10">
        <v>0</v>
      </c>
      <c r="L332" s="29">
        <v>0</v>
      </c>
      <c r="M332" s="5"/>
      <c r="N332" s="10">
        <f t="shared" si="14"/>
        <v>0</v>
      </c>
      <c r="O332" s="29">
        <f t="shared" si="15"/>
        <v>0</v>
      </c>
      <c r="P332" s="5"/>
      <c r="Q332" s="39">
        <f t="shared" si="16"/>
        <v>0</v>
      </c>
      <c r="R332" s="5"/>
    </row>
    <row r="333" spans="1:18" ht="15.6" thickTop="1" thickBot="1" x14ac:dyDescent="0.35">
      <c r="A333" t="s">
        <v>254</v>
      </c>
      <c r="C333" s="13">
        <v>1</v>
      </c>
      <c r="D333" s="30">
        <v>0</v>
      </c>
      <c r="E333" s="13">
        <v>0</v>
      </c>
      <c r="F333" s="30">
        <v>2</v>
      </c>
      <c r="G333" s="13">
        <v>1</v>
      </c>
      <c r="H333" s="30">
        <v>1</v>
      </c>
      <c r="I333" s="13">
        <v>2</v>
      </c>
      <c r="J333" s="30">
        <v>0</v>
      </c>
      <c r="K333" s="13">
        <v>0</v>
      </c>
      <c r="L333" s="30">
        <v>2</v>
      </c>
      <c r="N333" s="13">
        <f t="shared" si="14"/>
        <v>4</v>
      </c>
      <c r="O333" s="30">
        <f t="shared" si="15"/>
        <v>5</v>
      </c>
      <c r="Q333" s="38">
        <f t="shared" si="16"/>
        <v>9</v>
      </c>
      <c r="R333" s="21">
        <f>SUM(Q333:Q338)</f>
        <v>25</v>
      </c>
    </row>
    <row r="334" spans="1:18" ht="15.6" thickTop="1" thickBot="1" x14ac:dyDescent="0.35">
      <c r="A334" t="s">
        <v>213</v>
      </c>
      <c r="C334" s="16">
        <v>2</v>
      </c>
      <c r="D334" s="31">
        <v>1</v>
      </c>
      <c r="E334" s="16">
        <v>0</v>
      </c>
      <c r="F334" s="31">
        <v>0</v>
      </c>
      <c r="G334" s="16">
        <v>1</v>
      </c>
      <c r="H334" s="31">
        <v>0</v>
      </c>
      <c r="I334" s="16">
        <v>0</v>
      </c>
      <c r="J334" s="31">
        <v>0</v>
      </c>
      <c r="K334" s="16">
        <v>1</v>
      </c>
      <c r="L334" s="31">
        <v>0</v>
      </c>
      <c r="N334" s="16">
        <f t="shared" si="14"/>
        <v>4</v>
      </c>
      <c r="O334" s="31">
        <f t="shared" si="15"/>
        <v>1</v>
      </c>
      <c r="Q334" s="21">
        <f t="shared" si="16"/>
        <v>5</v>
      </c>
    </row>
    <row r="335" spans="1:18" ht="15.6" thickTop="1" thickBot="1" x14ac:dyDescent="0.35">
      <c r="A335" t="s">
        <v>255</v>
      </c>
      <c r="C335" s="16">
        <v>0</v>
      </c>
      <c r="D335" s="31">
        <v>2</v>
      </c>
      <c r="E335" s="16">
        <v>0</v>
      </c>
      <c r="F335" s="31">
        <v>0</v>
      </c>
      <c r="G335" s="16">
        <v>0</v>
      </c>
      <c r="H335" s="31">
        <v>0</v>
      </c>
      <c r="I335" s="16">
        <v>0</v>
      </c>
      <c r="J335" s="31">
        <v>0</v>
      </c>
      <c r="K335" s="16">
        <v>1</v>
      </c>
      <c r="L335" s="31">
        <v>0</v>
      </c>
      <c r="N335" s="16">
        <f t="shared" si="14"/>
        <v>1</v>
      </c>
      <c r="O335" s="31">
        <f t="shared" si="15"/>
        <v>2</v>
      </c>
      <c r="Q335" s="21">
        <f t="shared" si="16"/>
        <v>3</v>
      </c>
    </row>
    <row r="336" spans="1:18" ht="15.6" thickTop="1" thickBot="1" x14ac:dyDescent="0.35">
      <c r="A336" t="s">
        <v>256</v>
      </c>
      <c r="C336" s="16">
        <v>0</v>
      </c>
      <c r="D336" s="31">
        <v>1</v>
      </c>
      <c r="E336" s="16">
        <v>0</v>
      </c>
      <c r="F336" s="31">
        <v>0</v>
      </c>
      <c r="G336" s="16">
        <v>0</v>
      </c>
      <c r="H336" s="31">
        <v>0</v>
      </c>
      <c r="I336" s="16">
        <v>0</v>
      </c>
      <c r="J336" s="31">
        <v>0</v>
      </c>
      <c r="K336" s="16">
        <v>0</v>
      </c>
      <c r="L336" s="31">
        <v>1</v>
      </c>
      <c r="N336" s="16">
        <f t="shared" si="14"/>
        <v>0</v>
      </c>
      <c r="O336" s="31">
        <f t="shared" si="15"/>
        <v>2</v>
      </c>
      <c r="Q336" s="21">
        <f t="shared" si="16"/>
        <v>2</v>
      </c>
    </row>
    <row r="337" spans="1:18" ht="15.6" thickTop="1" thickBot="1" x14ac:dyDescent="0.35">
      <c r="A337" t="s">
        <v>257</v>
      </c>
      <c r="C337" s="16">
        <v>0</v>
      </c>
      <c r="D337" s="31">
        <v>1</v>
      </c>
      <c r="E337" s="16">
        <v>0</v>
      </c>
      <c r="F337" s="31">
        <v>0</v>
      </c>
      <c r="G337" s="16">
        <v>0</v>
      </c>
      <c r="H337" s="31">
        <v>0</v>
      </c>
      <c r="I337" s="16">
        <v>0</v>
      </c>
      <c r="J337" s="31">
        <v>1</v>
      </c>
      <c r="K337" s="16">
        <v>0</v>
      </c>
      <c r="L337" s="31">
        <v>0</v>
      </c>
      <c r="N337" s="16">
        <f t="shared" si="14"/>
        <v>0</v>
      </c>
      <c r="O337" s="31">
        <f t="shared" si="15"/>
        <v>2</v>
      </c>
      <c r="Q337" s="21">
        <f t="shared" si="16"/>
        <v>2</v>
      </c>
    </row>
    <row r="338" spans="1:18" ht="15.6" thickTop="1" thickBot="1" x14ac:dyDescent="0.35">
      <c r="A338" s="5" t="s">
        <v>258</v>
      </c>
      <c r="B338" s="5"/>
      <c r="C338" s="10">
        <v>0</v>
      </c>
      <c r="D338" s="29">
        <v>1</v>
      </c>
      <c r="E338" s="10">
        <v>1</v>
      </c>
      <c r="F338" s="29">
        <v>0</v>
      </c>
      <c r="G338" s="10">
        <v>0</v>
      </c>
      <c r="H338" s="29">
        <v>0</v>
      </c>
      <c r="I338" s="10">
        <v>0</v>
      </c>
      <c r="J338" s="29">
        <v>0</v>
      </c>
      <c r="K338" s="10">
        <v>1</v>
      </c>
      <c r="L338" s="29">
        <v>1</v>
      </c>
      <c r="M338" s="5"/>
      <c r="N338" s="10">
        <f t="shared" si="14"/>
        <v>2</v>
      </c>
      <c r="O338" s="29">
        <f t="shared" si="15"/>
        <v>2</v>
      </c>
      <c r="P338" s="5"/>
      <c r="Q338" s="39">
        <f t="shared" si="16"/>
        <v>4</v>
      </c>
      <c r="R338" s="5"/>
    </row>
    <row r="339" spans="1:18" ht="15.6" thickTop="1" thickBot="1" x14ac:dyDescent="0.35">
      <c r="A339" t="s">
        <v>276</v>
      </c>
      <c r="C339" s="13">
        <v>0</v>
      </c>
      <c r="D339" s="30">
        <v>0</v>
      </c>
      <c r="E339" s="13">
        <v>0</v>
      </c>
      <c r="F339" s="30">
        <v>0</v>
      </c>
      <c r="G339" s="13">
        <v>0</v>
      </c>
      <c r="H339" s="30">
        <v>0</v>
      </c>
      <c r="I339" s="13">
        <v>0</v>
      </c>
      <c r="J339" s="30">
        <v>0</v>
      </c>
      <c r="K339" s="13">
        <v>0</v>
      </c>
      <c r="L339" s="30">
        <v>0</v>
      </c>
      <c r="N339" s="13">
        <f t="shared" si="14"/>
        <v>0</v>
      </c>
      <c r="O339" s="30">
        <f t="shared" si="15"/>
        <v>0</v>
      </c>
      <c r="Q339" s="38">
        <f t="shared" si="16"/>
        <v>0</v>
      </c>
      <c r="R339" s="21">
        <f>SUM(Q339:Q344)</f>
        <v>0</v>
      </c>
    </row>
    <row r="340" spans="1:18" ht="15.6" thickTop="1" thickBot="1" x14ac:dyDescent="0.35">
      <c r="A340" t="s">
        <v>277</v>
      </c>
      <c r="C340" s="16">
        <v>0</v>
      </c>
      <c r="D340" s="31">
        <v>0</v>
      </c>
      <c r="E340" s="16">
        <v>0</v>
      </c>
      <c r="F340" s="31">
        <v>0</v>
      </c>
      <c r="G340" s="16">
        <v>0</v>
      </c>
      <c r="H340" s="31">
        <v>0</v>
      </c>
      <c r="I340" s="16">
        <v>0</v>
      </c>
      <c r="J340" s="31">
        <v>0</v>
      </c>
      <c r="K340" s="16">
        <v>0</v>
      </c>
      <c r="L340" s="31">
        <v>0</v>
      </c>
      <c r="N340" s="16">
        <f t="shared" si="14"/>
        <v>0</v>
      </c>
      <c r="O340" s="31">
        <f t="shared" si="15"/>
        <v>0</v>
      </c>
      <c r="Q340" s="21">
        <f t="shared" si="16"/>
        <v>0</v>
      </c>
    </row>
    <row r="341" spans="1:18" ht="15.6" thickTop="1" thickBot="1" x14ac:dyDescent="0.35">
      <c r="A341" t="s">
        <v>278</v>
      </c>
      <c r="C341" s="16">
        <v>0</v>
      </c>
      <c r="D341" s="31">
        <v>0</v>
      </c>
      <c r="E341" s="16">
        <v>0</v>
      </c>
      <c r="F341" s="31">
        <v>0</v>
      </c>
      <c r="G341" s="16">
        <v>0</v>
      </c>
      <c r="H341" s="31">
        <v>0</v>
      </c>
      <c r="I341" s="16">
        <v>0</v>
      </c>
      <c r="J341" s="31">
        <v>0</v>
      </c>
      <c r="K341" s="16">
        <v>0</v>
      </c>
      <c r="L341" s="31">
        <v>0</v>
      </c>
      <c r="N341" s="16">
        <f t="shared" si="14"/>
        <v>0</v>
      </c>
      <c r="O341" s="31">
        <f t="shared" si="15"/>
        <v>0</v>
      </c>
      <c r="Q341" s="21">
        <f t="shared" si="16"/>
        <v>0</v>
      </c>
    </row>
    <row r="342" spans="1:18" ht="15.6" thickTop="1" thickBot="1" x14ac:dyDescent="0.35">
      <c r="A342" t="s">
        <v>279</v>
      </c>
      <c r="C342" s="16">
        <v>0</v>
      </c>
      <c r="D342" s="31">
        <v>0</v>
      </c>
      <c r="E342" s="16">
        <v>0</v>
      </c>
      <c r="F342" s="31">
        <v>0</v>
      </c>
      <c r="G342" s="16">
        <v>0</v>
      </c>
      <c r="H342" s="31">
        <v>0</v>
      </c>
      <c r="I342" s="16">
        <v>0</v>
      </c>
      <c r="J342" s="31">
        <v>0</v>
      </c>
      <c r="K342" s="16">
        <v>0</v>
      </c>
      <c r="L342" s="31">
        <v>0</v>
      </c>
      <c r="N342" s="16">
        <f t="shared" si="14"/>
        <v>0</v>
      </c>
      <c r="O342" s="31">
        <f t="shared" si="15"/>
        <v>0</v>
      </c>
      <c r="Q342" s="21">
        <f t="shared" si="16"/>
        <v>0</v>
      </c>
    </row>
    <row r="343" spans="1:18" ht="15.6" thickTop="1" thickBot="1" x14ac:dyDescent="0.35">
      <c r="A343" t="s">
        <v>280</v>
      </c>
      <c r="C343" s="16">
        <v>0</v>
      </c>
      <c r="D343" s="31">
        <v>0</v>
      </c>
      <c r="E343" s="16">
        <v>0</v>
      </c>
      <c r="F343" s="31">
        <v>0</v>
      </c>
      <c r="G343" s="16">
        <v>0</v>
      </c>
      <c r="H343" s="31">
        <v>0</v>
      </c>
      <c r="I343" s="16">
        <v>0</v>
      </c>
      <c r="J343" s="31">
        <v>0</v>
      </c>
      <c r="K343" s="16">
        <v>0</v>
      </c>
      <c r="L343" s="31">
        <v>0</v>
      </c>
      <c r="N343" s="16">
        <f t="shared" si="14"/>
        <v>0</v>
      </c>
      <c r="O343" s="31">
        <f t="shared" si="15"/>
        <v>0</v>
      </c>
      <c r="Q343" s="21">
        <f t="shared" si="16"/>
        <v>0</v>
      </c>
    </row>
    <row r="344" spans="1:18" ht="15.6" thickTop="1" thickBot="1" x14ac:dyDescent="0.35">
      <c r="A344" s="5" t="s">
        <v>281</v>
      </c>
      <c r="B344" s="5"/>
      <c r="C344" s="10">
        <v>0</v>
      </c>
      <c r="D344" s="29">
        <v>0</v>
      </c>
      <c r="E344" s="10">
        <v>0</v>
      </c>
      <c r="F344" s="29">
        <v>0</v>
      </c>
      <c r="G344" s="10">
        <v>0</v>
      </c>
      <c r="H344" s="29">
        <v>0</v>
      </c>
      <c r="I344" s="10">
        <v>0</v>
      </c>
      <c r="J344" s="29">
        <v>0</v>
      </c>
      <c r="K344" s="10">
        <v>0</v>
      </c>
      <c r="L344" s="29">
        <v>0</v>
      </c>
      <c r="M344" s="5"/>
      <c r="N344" s="10">
        <f t="shared" si="14"/>
        <v>0</v>
      </c>
      <c r="O344" s="29">
        <f t="shared" si="15"/>
        <v>0</v>
      </c>
      <c r="P344" s="5"/>
      <c r="Q344" s="39">
        <f t="shared" si="16"/>
        <v>0</v>
      </c>
      <c r="R344" s="5"/>
    </row>
    <row r="345" spans="1:18" ht="15.6" thickTop="1" thickBot="1" x14ac:dyDescent="0.35">
      <c r="A345" t="s">
        <v>402</v>
      </c>
      <c r="C345" s="13">
        <v>0</v>
      </c>
      <c r="D345" s="30">
        <v>0</v>
      </c>
      <c r="E345" s="13">
        <v>0</v>
      </c>
      <c r="F345" s="30">
        <v>0</v>
      </c>
      <c r="G345" s="13">
        <v>0</v>
      </c>
      <c r="H345" s="30">
        <v>0</v>
      </c>
      <c r="I345" s="13">
        <v>0</v>
      </c>
      <c r="J345" s="30">
        <v>0</v>
      </c>
      <c r="K345" s="13">
        <v>0</v>
      </c>
      <c r="L345" s="30">
        <v>0</v>
      </c>
      <c r="N345" s="13">
        <f t="shared" si="14"/>
        <v>0</v>
      </c>
      <c r="O345" s="30">
        <f t="shared" si="15"/>
        <v>0</v>
      </c>
      <c r="Q345" s="38">
        <f t="shared" si="16"/>
        <v>0</v>
      </c>
      <c r="R345" s="21">
        <f>SUM(Q345:Q350)</f>
        <v>4</v>
      </c>
    </row>
    <row r="346" spans="1:18" ht="15.6" thickTop="1" thickBot="1" x14ac:dyDescent="0.35">
      <c r="A346" t="s">
        <v>245</v>
      </c>
      <c r="C346" s="16">
        <v>0</v>
      </c>
      <c r="D346" s="31">
        <v>0</v>
      </c>
      <c r="E346" s="16">
        <v>0</v>
      </c>
      <c r="F346" s="31">
        <v>0</v>
      </c>
      <c r="G346" s="16">
        <v>0</v>
      </c>
      <c r="H346" s="31">
        <v>0</v>
      </c>
      <c r="I346" s="16">
        <v>0</v>
      </c>
      <c r="J346" s="31">
        <v>0</v>
      </c>
      <c r="K346" s="16">
        <v>0</v>
      </c>
      <c r="L346" s="31">
        <v>0</v>
      </c>
      <c r="N346" s="16">
        <f t="shared" si="14"/>
        <v>0</v>
      </c>
      <c r="O346" s="31">
        <f t="shared" si="15"/>
        <v>0</v>
      </c>
      <c r="Q346" s="21">
        <f t="shared" si="16"/>
        <v>0</v>
      </c>
    </row>
    <row r="347" spans="1:18" ht="15.6" thickTop="1" thickBot="1" x14ac:dyDescent="0.35">
      <c r="A347" t="s">
        <v>403</v>
      </c>
      <c r="C347" s="16">
        <v>0</v>
      </c>
      <c r="D347" s="31">
        <v>1</v>
      </c>
      <c r="E347" s="16">
        <v>0</v>
      </c>
      <c r="F347" s="31">
        <v>2</v>
      </c>
      <c r="G347" s="16">
        <v>0</v>
      </c>
      <c r="H347" s="31">
        <v>0</v>
      </c>
      <c r="I347" s="16">
        <v>0</v>
      </c>
      <c r="J347" s="31">
        <v>0</v>
      </c>
      <c r="K347" s="16">
        <v>0</v>
      </c>
      <c r="L347" s="31">
        <v>1</v>
      </c>
      <c r="N347" s="16">
        <f t="shared" si="14"/>
        <v>0</v>
      </c>
      <c r="O347" s="31">
        <f t="shared" si="15"/>
        <v>4</v>
      </c>
      <c r="Q347" s="21">
        <f t="shared" si="16"/>
        <v>4</v>
      </c>
    </row>
    <row r="348" spans="1:18" ht="15.6" thickTop="1" thickBot="1" x14ac:dyDescent="0.35">
      <c r="A348" t="s">
        <v>404</v>
      </c>
      <c r="C348" s="16">
        <v>0</v>
      </c>
      <c r="D348" s="31">
        <v>0</v>
      </c>
      <c r="E348" s="16">
        <v>0</v>
      </c>
      <c r="F348" s="31">
        <v>0</v>
      </c>
      <c r="G348" s="16">
        <v>0</v>
      </c>
      <c r="H348" s="31">
        <v>0</v>
      </c>
      <c r="I348" s="16">
        <v>0</v>
      </c>
      <c r="J348" s="31">
        <v>0</v>
      </c>
      <c r="K348" s="16">
        <v>0</v>
      </c>
      <c r="L348" s="31">
        <v>0</v>
      </c>
      <c r="N348" s="16">
        <f t="shared" si="14"/>
        <v>0</v>
      </c>
      <c r="O348" s="31">
        <f t="shared" si="15"/>
        <v>0</v>
      </c>
      <c r="Q348" s="21">
        <f t="shared" si="16"/>
        <v>0</v>
      </c>
    </row>
    <row r="349" spans="1:18" ht="15.6" thickTop="1" thickBot="1" x14ac:dyDescent="0.35">
      <c r="A349" t="s">
        <v>405</v>
      </c>
      <c r="C349" s="16">
        <v>0</v>
      </c>
      <c r="D349" s="31">
        <v>0</v>
      </c>
      <c r="E349" s="16">
        <v>0</v>
      </c>
      <c r="F349" s="31">
        <v>0</v>
      </c>
      <c r="G349" s="16">
        <v>0</v>
      </c>
      <c r="H349" s="31">
        <v>0</v>
      </c>
      <c r="I349" s="16">
        <v>0</v>
      </c>
      <c r="J349" s="31">
        <v>0</v>
      </c>
      <c r="K349" s="16">
        <v>0</v>
      </c>
      <c r="L349" s="31">
        <v>0</v>
      </c>
      <c r="N349" s="16">
        <f t="shared" si="14"/>
        <v>0</v>
      </c>
      <c r="O349" s="31">
        <f t="shared" si="15"/>
        <v>0</v>
      </c>
      <c r="Q349" s="21">
        <f t="shared" si="16"/>
        <v>0</v>
      </c>
    </row>
    <row r="350" spans="1:18" ht="15.6" thickTop="1" thickBot="1" x14ac:dyDescent="0.35">
      <c r="A350" s="5" t="s">
        <v>406</v>
      </c>
      <c r="B350" s="5"/>
      <c r="C350" s="10">
        <v>0</v>
      </c>
      <c r="D350" s="29">
        <v>0</v>
      </c>
      <c r="E350" s="10">
        <v>0</v>
      </c>
      <c r="F350" s="29">
        <v>0</v>
      </c>
      <c r="G350" s="10">
        <v>0</v>
      </c>
      <c r="H350" s="29">
        <v>0</v>
      </c>
      <c r="I350" s="10">
        <v>0</v>
      </c>
      <c r="J350" s="29">
        <v>0</v>
      </c>
      <c r="K350" s="10">
        <v>0</v>
      </c>
      <c r="L350" s="29">
        <v>0</v>
      </c>
      <c r="M350" s="5"/>
      <c r="N350" s="10">
        <f t="shared" si="14"/>
        <v>0</v>
      </c>
      <c r="O350" s="29">
        <f t="shared" si="15"/>
        <v>0</v>
      </c>
      <c r="P350" s="5"/>
      <c r="Q350" s="39">
        <f t="shared" si="16"/>
        <v>0</v>
      </c>
      <c r="R350" s="5"/>
    </row>
    <row r="351" spans="1:18" ht="15.6" thickTop="1" thickBot="1" x14ac:dyDescent="0.35">
      <c r="A351" t="s">
        <v>374</v>
      </c>
      <c r="C351" s="13">
        <v>1</v>
      </c>
      <c r="D351" s="30">
        <v>2</v>
      </c>
      <c r="E351" s="13">
        <v>1</v>
      </c>
      <c r="F351" s="30">
        <v>0</v>
      </c>
      <c r="G351" s="13">
        <v>1</v>
      </c>
      <c r="H351" s="30">
        <v>0</v>
      </c>
      <c r="I351" s="13">
        <v>0</v>
      </c>
      <c r="J351" s="30">
        <v>2</v>
      </c>
      <c r="K351" s="13">
        <v>0</v>
      </c>
      <c r="L351" s="30">
        <v>1</v>
      </c>
      <c r="N351" s="13">
        <f t="shared" si="14"/>
        <v>3</v>
      </c>
      <c r="O351" s="30">
        <f t="shared" si="15"/>
        <v>5</v>
      </c>
      <c r="Q351" s="38">
        <f t="shared" si="16"/>
        <v>8</v>
      </c>
      <c r="R351" s="21">
        <f>SUM(Q351:Q355)</f>
        <v>47</v>
      </c>
    </row>
    <row r="352" spans="1:18" ht="15.6" thickTop="1" thickBot="1" x14ac:dyDescent="0.35">
      <c r="A352" t="s">
        <v>242</v>
      </c>
      <c r="C352" s="16">
        <v>0</v>
      </c>
      <c r="D352" s="31">
        <v>0</v>
      </c>
      <c r="E352" s="16">
        <v>1</v>
      </c>
      <c r="F352" s="31">
        <v>0</v>
      </c>
      <c r="G352" s="16">
        <v>1</v>
      </c>
      <c r="H352" s="31">
        <v>0</v>
      </c>
      <c r="I352" s="16">
        <v>2</v>
      </c>
      <c r="J352" s="31">
        <v>0</v>
      </c>
      <c r="K352" s="16">
        <v>0</v>
      </c>
      <c r="L352" s="31">
        <v>1</v>
      </c>
      <c r="N352" s="16">
        <f t="shared" si="14"/>
        <v>4</v>
      </c>
      <c r="O352" s="31">
        <f t="shared" si="15"/>
        <v>1</v>
      </c>
      <c r="Q352" s="21">
        <f t="shared" si="16"/>
        <v>5</v>
      </c>
    </row>
    <row r="353" spans="1:18" ht="15.6" thickTop="1" thickBot="1" x14ac:dyDescent="0.35">
      <c r="A353" t="s">
        <v>375</v>
      </c>
      <c r="C353" s="16">
        <v>1</v>
      </c>
      <c r="D353" s="31">
        <v>1</v>
      </c>
      <c r="E353" s="16">
        <v>2</v>
      </c>
      <c r="F353" s="31">
        <v>0</v>
      </c>
      <c r="G353" s="16">
        <v>2</v>
      </c>
      <c r="H353" s="31">
        <v>2</v>
      </c>
      <c r="I353" s="16">
        <v>3</v>
      </c>
      <c r="J353" s="31">
        <v>2</v>
      </c>
      <c r="K353" s="16">
        <v>0</v>
      </c>
      <c r="L353" s="31">
        <v>4</v>
      </c>
      <c r="N353" s="16">
        <f t="shared" si="14"/>
        <v>8</v>
      </c>
      <c r="O353" s="31">
        <f t="shared" si="15"/>
        <v>9</v>
      </c>
      <c r="Q353" s="21">
        <f t="shared" si="16"/>
        <v>17</v>
      </c>
    </row>
    <row r="354" spans="1:18" ht="15.6" thickTop="1" thickBot="1" x14ac:dyDescent="0.35">
      <c r="A354" t="s">
        <v>376</v>
      </c>
      <c r="C354" s="16">
        <v>2</v>
      </c>
      <c r="D354" s="31">
        <v>0</v>
      </c>
      <c r="E354" s="16">
        <v>0</v>
      </c>
      <c r="F354" s="31">
        <v>3</v>
      </c>
      <c r="G354" s="16">
        <v>0</v>
      </c>
      <c r="H354" s="31">
        <v>0</v>
      </c>
      <c r="I354" s="16">
        <v>1</v>
      </c>
      <c r="J354" s="31">
        <v>1</v>
      </c>
      <c r="K354" s="16">
        <v>0</v>
      </c>
      <c r="L354" s="31">
        <v>1</v>
      </c>
      <c r="N354" s="16">
        <f t="shared" si="14"/>
        <v>3</v>
      </c>
      <c r="O354" s="31">
        <f t="shared" si="15"/>
        <v>5</v>
      </c>
      <c r="Q354" s="21">
        <f t="shared" si="16"/>
        <v>8</v>
      </c>
    </row>
    <row r="355" spans="1:18" ht="15.6" thickTop="1" thickBot="1" x14ac:dyDescent="0.35">
      <c r="A355" s="5" t="s">
        <v>522</v>
      </c>
      <c r="B355" s="5"/>
      <c r="C355" s="10">
        <v>2</v>
      </c>
      <c r="D355" s="29">
        <v>2</v>
      </c>
      <c r="E355" s="10">
        <v>0</v>
      </c>
      <c r="F355" s="29">
        <v>2</v>
      </c>
      <c r="G355" s="10">
        <v>0</v>
      </c>
      <c r="H355" s="29">
        <v>0</v>
      </c>
      <c r="I355" s="10">
        <v>0</v>
      </c>
      <c r="J355" s="29">
        <v>1</v>
      </c>
      <c r="K355" s="10">
        <v>2</v>
      </c>
      <c r="L355" s="29">
        <v>0</v>
      </c>
      <c r="M355" s="5"/>
      <c r="N355" s="10">
        <f t="shared" si="14"/>
        <v>4</v>
      </c>
      <c r="O355" s="29">
        <f t="shared" si="15"/>
        <v>5</v>
      </c>
      <c r="P355" s="5"/>
      <c r="Q355" s="39">
        <f t="shared" si="16"/>
        <v>9</v>
      </c>
      <c r="R355" s="5"/>
    </row>
    <row r="356" spans="1:18" ht="15.6" thickTop="1" thickBot="1" x14ac:dyDescent="0.35">
      <c r="A356" t="s">
        <v>383</v>
      </c>
      <c r="C356" s="13">
        <v>0</v>
      </c>
      <c r="D356" s="30">
        <v>0</v>
      </c>
      <c r="E356" s="13">
        <v>0</v>
      </c>
      <c r="F356" s="30">
        <v>0</v>
      </c>
      <c r="G356" s="13">
        <v>0</v>
      </c>
      <c r="H356" s="30">
        <v>0</v>
      </c>
      <c r="I356" s="13">
        <v>0</v>
      </c>
      <c r="J356" s="30">
        <v>0</v>
      </c>
      <c r="K356" s="13">
        <v>0</v>
      </c>
      <c r="L356" s="30">
        <v>0</v>
      </c>
      <c r="N356" s="13">
        <f t="shared" si="14"/>
        <v>0</v>
      </c>
      <c r="O356" s="30">
        <f t="shared" si="15"/>
        <v>0</v>
      </c>
      <c r="Q356" s="38">
        <f t="shared" si="16"/>
        <v>0</v>
      </c>
      <c r="R356" s="21">
        <f>SUM(Q356:Q361)</f>
        <v>9</v>
      </c>
    </row>
    <row r="357" spans="1:18" ht="15.6" thickTop="1" thickBot="1" x14ac:dyDescent="0.35">
      <c r="A357" t="s">
        <v>384</v>
      </c>
      <c r="C357" s="16">
        <v>1</v>
      </c>
      <c r="D357" s="31">
        <v>0</v>
      </c>
      <c r="E357" s="16">
        <v>1</v>
      </c>
      <c r="F357" s="31">
        <v>0</v>
      </c>
      <c r="G357" s="16">
        <v>2</v>
      </c>
      <c r="H357" s="31">
        <v>2</v>
      </c>
      <c r="I357" s="16">
        <v>1</v>
      </c>
      <c r="J357" s="31">
        <v>0</v>
      </c>
      <c r="K357" s="16">
        <v>1</v>
      </c>
      <c r="L357" s="31">
        <v>1</v>
      </c>
      <c r="N357" s="16">
        <f t="shared" si="14"/>
        <v>6</v>
      </c>
      <c r="O357" s="31">
        <f t="shared" si="15"/>
        <v>3</v>
      </c>
      <c r="Q357" s="21">
        <f t="shared" si="16"/>
        <v>9</v>
      </c>
    </row>
    <row r="358" spans="1:18" ht="15.6" thickTop="1" thickBot="1" x14ac:dyDescent="0.35">
      <c r="A358" t="s">
        <v>385</v>
      </c>
      <c r="C358" s="16">
        <v>0</v>
      </c>
      <c r="D358" s="31">
        <v>0</v>
      </c>
      <c r="E358" s="16">
        <v>0</v>
      </c>
      <c r="F358" s="31">
        <v>0</v>
      </c>
      <c r="G358" s="16">
        <v>0</v>
      </c>
      <c r="H358" s="31">
        <v>0</v>
      </c>
      <c r="I358" s="16">
        <v>0</v>
      </c>
      <c r="J358" s="31">
        <v>0</v>
      </c>
      <c r="K358" s="16">
        <v>0</v>
      </c>
      <c r="L358" s="31">
        <v>0</v>
      </c>
      <c r="N358" s="16">
        <f t="shared" si="14"/>
        <v>0</v>
      </c>
      <c r="O358" s="31">
        <f t="shared" si="15"/>
        <v>0</v>
      </c>
      <c r="Q358" s="21">
        <f t="shared" si="16"/>
        <v>0</v>
      </c>
    </row>
    <row r="359" spans="1:18" ht="15.6" thickTop="1" thickBot="1" x14ac:dyDescent="0.35">
      <c r="A359" t="s">
        <v>243</v>
      </c>
      <c r="C359" s="16">
        <v>0</v>
      </c>
      <c r="D359" s="31">
        <v>0</v>
      </c>
      <c r="E359" s="16">
        <v>0</v>
      </c>
      <c r="F359" s="31">
        <v>0</v>
      </c>
      <c r="G359" s="16">
        <v>0</v>
      </c>
      <c r="H359" s="31">
        <v>0</v>
      </c>
      <c r="I359" s="16">
        <v>0</v>
      </c>
      <c r="J359" s="31">
        <v>0</v>
      </c>
      <c r="K359" s="16">
        <v>0</v>
      </c>
      <c r="L359" s="31">
        <v>0</v>
      </c>
      <c r="N359" s="16">
        <f t="shared" si="14"/>
        <v>0</v>
      </c>
      <c r="O359" s="31">
        <f t="shared" si="15"/>
        <v>0</v>
      </c>
      <c r="Q359" s="21">
        <f t="shared" si="16"/>
        <v>0</v>
      </c>
    </row>
    <row r="360" spans="1:18" ht="15.6" thickTop="1" thickBot="1" x14ac:dyDescent="0.35">
      <c r="A360" t="s">
        <v>386</v>
      </c>
      <c r="C360" s="16">
        <v>0</v>
      </c>
      <c r="D360" s="31">
        <v>0</v>
      </c>
      <c r="E360" s="16">
        <v>0</v>
      </c>
      <c r="F360" s="31">
        <v>0</v>
      </c>
      <c r="G360" s="16">
        <v>0</v>
      </c>
      <c r="H360" s="31">
        <v>0</v>
      </c>
      <c r="I360" s="16">
        <v>0</v>
      </c>
      <c r="J360" s="31">
        <v>0</v>
      </c>
      <c r="K360" s="16">
        <v>0</v>
      </c>
      <c r="L360" s="31">
        <v>0</v>
      </c>
      <c r="N360" s="16">
        <f t="shared" si="14"/>
        <v>0</v>
      </c>
      <c r="O360" s="31">
        <f t="shared" si="15"/>
        <v>0</v>
      </c>
      <c r="Q360" s="21">
        <f t="shared" si="16"/>
        <v>0</v>
      </c>
    </row>
    <row r="361" spans="1:18" ht="15.6" thickTop="1" thickBot="1" x14ac:dyDescent="0.35">
      <c r="A361" s="5" t="s">
        <v>387</v>
      </c>
      <c r="B361" s="5"/>
      <c r="C361" s="10">
        <v>0</v>
      </c>
      <c r="D361" s="29">
        <v>0</v>
      </c>
      <c r="E361" s="10">
        <v>0</v>
      </c>
      <c r="F361" s="29">
        <v>0</v>
      </c>
      <c r="G361" s="10">
        <v>0</v>
      </c>
      <c r="H361" s="29">
        <v>0</v>
      </c>
      <c r="I361" s="10">
        <v>0</v>
      </c>
      <c r="J361" s="29">
        <v>0</v>
      </c>
      <c r="K361" s="10">
        <v>0</v>
      </c>
      <c r="L361" s="29">
        <v>0</v>
      </c>
      <c r="M361" s="5"/>
      <c r="N361" s="10">
        <f t="shared" si="14"/>
        <v>0</v>
      </c>
      <c r="O361" s="29">
        <f t="shared" si="15"/>
        <v>0</v>
      </c>
      <c r="P361" s="5"/>
      <c r="Q361" s="39">
        <f t="shared" si="16"/>
        <v>0</v>
      </c>
      <c r="R361" s="5"/>
    </row>
    <row r="362" spans="1:18" ht="15.6" thickTop="1" thickBot="1" x14ac:dyDescent="0.35">
      <c r="A362" t="s">
        <v>391</v>
      </c>
      <c r="C362" s="13">
        <v>0</v>
      </c>
      <c r="D362" s="30">
        <v>0</v>
      </c>
      <c r="E362" s="13">
        <v>0</v>
      </c>
      <c r="F362" s="30">
        <v>0</v>
      </c>
      <c r="G362" s="13">
        <v>0</v>
      </c>
      <c r="H362" s="30">
        <v>0</v>
      </c>
      <c r="I362" s="13">
        <v>0</v>
      </c>
      <c r="J362" s="30">
        <v>0</v>
      </c>
      <c r="K362" s="13">
        <v>0</v>
      </c>
      <c r="L362" s="30">
        <v>0</v>
      </c>
      <c r="N362" s="13">
        <f t="shared" si="14"/>
        <v>0</v>
      </c>
      <c r="O362" s="30">
        <f t="shared" si="15"/>
        <v>0</v>
      </c>
      <c r="Q362" s="38">
        <f t="shared" si="16"/>
        <v>0</v>
      </c>
      <c r="R362" s="21">
        <f>SUM(Q362:Q367)</f>
        <v>0</v>
      </c>
    </row>
    <row r="363" spans="1:18" ht="15.6" thickTop="1" thickBot="1" x14ac:dyDescent="0.35">
      <c r="A363" t="s">
        <v>244</v>
      </c>
      <c r="C363" s="16">
        <v>0</v>
      </c>
      <c r="D363" s="31">
        <v>0</v>
      </c>
      <c r="E363" s="16">
        <v>0</v>
      </c>
      <c r="F363" s="31">
        <v>0</v>
      </c>
      <c r="G363" s="16">
        <v>0</v>
      </c>
      <c r="H363" s="31">
        <v>0</v>
      </c>
      <c r="I363" s="16">
        <v>0</v>
      </c>
      <c r="J363" s="31">
        <v>0</v>
      </c>
      <c r="K363" s="16">
        <v>0</v>
      </c>
      <c r="L363" s="31">
        <v>0</v>
      </c>
      <c r="N363" s="16">
        <f t="shared" si="14"/>
        <v>0</v>
      </c>
      <c r="O363" s="31">
        <f t="shared" si="15"/>
        <v>0</v>
      </c>
      <c r="Q363" s="21">
        <f t="shared" si="16"/>
        <v>0</v>
      </c>
    </row>
    <row r="364" spans="1:18" ht="15.6" thickTop="1" thickBot="1" x14ac:dyDescent="0.35">
      <c r="A364" t="s">
        <v>392</v>
      </c>
      <c r="C364" s="16">
        <v>0</v>
      </c>
      <c r="D364" s="31">
        <v>0</v>
      </c>
      <c r="E364" s="16">
        <v>0</v>
      </c>
      <c r="F364" s="31">
        <v>0</v>
      </c>
      <c r="G364" s="16">
        <v>0</v>
      </c>
      <c r="H364" s="31">
        <v>0</v>
      </c>
      <c r="I364" s="16">
        <v>0</v>
      </c>
      <c r="J364" s="31">
        <v>0</v>
      </c>
      <c r="K364" s="16">
        <v>0</v>
      </c>
      <c r="L364" s="31">
        <v>0</v>
      </c>
      <c r="N364" s="16">
        <f t="shared" si="14"/>
        <v>0</v>
      </c>
      <c r="O364" s="31">
        <f t="shared" si="15"/>
        <v>0</v>
      </c>
      <c r="Q364" s="21">
        <f t="shared" si="16"/>
        <v>0</v>
      </c>
    </row>
    <row r="365" spans="1:18" ht="15.6" thickTop="1" thickBot="1" x14ac:dyDescent="0.35">
      <c r="A365" t="s">
        <v>393</v>
      </c>
      <c r="C365" s="16">
        <v>0</v>
      </c>
      <c r="D365" s="31">
        <v>0</v>
      </c>
      <c r="E365" s="16">
        <v>0</v>
      </c>
      <c r="F365" s="31">
        <v>0</v>
      </c>
      <c r="G365" s="16">
        <v>0</v>
      </c>
      <c r="H365" s="31">
        <v>0</v>
      </c>
      <c r="I365" s="16">
        <v>0</v>
      </c>
      <c r="J365" s="31">
        <v>0</v>
      </c>
      <c r="K365" s="16">
        <v>0</v>
      </c>
      <c r="L365" s="31">
        <v>0</v>
      </c>
      <c r="N365" s="16">
        <f t="shared" ref="N365:N428" si="17">SUM(C365,E365,G365,I365,K365)</f>
        <v>0</v>
      </c>
      <c r="O365" s="31">
        <f t="shared" ref="O365:O428" si="18">SUM(D365,F365,H365,J365,L365)</f>
        <v>0</v>
      </c>
      <c r="Q365" s="21">
        <f t="shared" ref="Q365:Q428" si="19">SUM(N365,O365,)</f>
        <v>0</v>
      </c>
    </row>
    <row r="366" spans="1:18" ht="15.6" thickTop="1" thickBot="1" x14ac:dyDescent="0.35">
      <c r="A366" t="s">
        <v>394</v>
      </c>
      <c r="C366" s="16">
        <v>0</v>
      </c>
      <c r="D366" s="31">
        <v>0</v>
      </c>
      <c r="E366" s="16">
        <v>0</v>
      </c>
      <c r="F366" s="31">
        <v>0</v>
      </c>
      <c r="G366" s="16">
        <v>0</v>
      </c>
      <c r="H366" s="31">
        <v>0</v>
      </c>
      <c r="I366" s="16">
        <v>0</v>
      </c>
      <c r="J366" s="31">
        <v>0</v>
      </c>
      <c r="K366" s="16">
        <v>0</v>
      </c>
      <c r="L366" s="31">
        <v>0</v>
      </c>
      <c r="N366" s="16">
        <f t="shared" si="17"/>
        <v>0</v>
      </c>
      <c r="O366" s="31">
        <f t="shared" si="18"/>
        <v>0</v>
      </c>
      <c r="Q366" s="21">
        <f t="shared" si="19"/>
        <v>0</v>
      </c>
    </row>
    <row r="367" spans="1:18" ht="15.6" thickTop="1" thickBot="1" x14ac:dyDescent="0.35">
      <c r="A367" s="5" t="s">
        <v>395</v>
      </c>
      <c r="B367" s="5"/>
      <c r="C367" s="10">
        <v>0</v>
      </c>
      <c r="D367" s="29">
        <v>0</v>
      </c>
      <c r="E367" s="10">
        <v>0</v>
      </c>
      <c r="F367" s="29">
        <v>0</v>
      </c>
      <c r="G367" s="10">
        <v>0</v>
      </c>
      <c r="H367" s="29">
        <v>0</v>
      </c>
      <c r="I367" s="10">
        <v>0</v>
      </c>
      <c r="J367" s="29">
        <v>0</v>
      </c>
      <c r="K367" s="10">
        <v>0</v>
      </c>
      <c r="L367" s="29">
        <v>0</v>
      </c>
      <c r="M367" s="5"/>
      <c r="N367" s="10">
        <f t="shared" si="17"/>
        <v>0</v>
      </c>
      <c r="O367" s="29">
        <f t="shared" si="18"/>
        <v>0</v>
      </c>
      <c r="P367" s="5"/>
      <c r="Q367" s="39">
        <f t="shared" si="19"/>
        <v>0</v>
      </c>
      <c r="R367" s="5"/>
    </row>
    <row r="368" spans="1:18" ht="15.6" thickTop="1" thickBot="1" x14ac:dyDescent="0.35">
      <c r="A368" t="s">
        <v>233</v>
      </c>
      <c r="C368" s="13">
        <v>1</v>
      </c>
      <c r="D368" s="30">
        <v>0</v>
      </c>
      <c r="E368" s="13">
        <v>0</v>
      </c>
      <c r="F368" s="30">
        <v>0</v>
      </c>
      <c r="G368" s="13">
        <v>0</v>
      </c>
      <c r="H368" s="30">
        <v>0</v>
      </c>
      <c r="I368" s="13">
        <v>1</v>
      </c>
      <c r="J368" s="30">
        <v>3</v>
      </c>
      <c r="K368" s="13">
        <v>0</v>
      </c>
      <c r="L368" s="30">
        <v>0</v>
      </c>
      <c r="N368" s="13">
        <f t="shared" si="17"/>
        <v>2</v>
      </c>
      <c r="O368" s="30">
        <f t="shared" si="18"/>
        <v>3</v>
      </c>
      <c r="Q368" s="38">
        <f t="shared" si="19"/>
        <v>5</v>
      </c>
      <c r="R368" s="21">
        <f>SUM(Q368:Q372)</f>
        <v>23</v>
      </c>
    </row>
    <row r="369" spans="1:18" ht="15.6" thickTop="1" thickBot="1" x14ac:dyDescent="0.35">
      <c r="A369" t="s">
        <v>334</v>
      </c>
      <c r="C369" s="16">
        <v>0</v>
      </c>
      <c r="D369" s="31">
        <v>0</v>
      </c>
      <c r="E369" s="16">
        <v>0</v>
      </c>
      <c r="F369" s="31">
        <v>0</v>
      </c>
      <c r="G369" s="16">
        <v>0</v>
      </c>
      <c r="H369" s="31">
        <v>0</v>
      </c>
      <c r="I369" s="16">
        <v>0</v>
      </c>
      <c r="J369" s="31">
        <v>0</v>
      </c>
      <c r="K369" s="16">
        <v>0</v>
      </c>
      <c r="L369" s="31">
        <v>0</v>
      </c>
      <c r="N369" s="16">
        <f t="shared" si="17"/>
        <v>0</v>
      </c>
      <c r="O369" s="31">
        <f t="shared" si="18"/>
        <v>0</v>
      </c>
      <c r="Q369" s="21">
        <f t="shared" si="19"/>
        <v>0</v>
      </c>
    </row>
    <row r="370" spans="1:18" ht="15.6" thickTop="1" thickBot="1" x14ac:dyDescent="0.35">
      <c r="A370" t="s">
        <v>335</v>
      </c>
      <c r="C370" s="16">
        <v>1</v>
      </c>
      <c r="D370" s="31">
        <v>0</v>
      </c>
      <c r="E370" s="16">
        <v>1</v>
      </c>
      <c r="F370" s="31">
        <v>0</v>
      </c>
      <c r="G370" s="16">
        <v>2</v>
      </c>
      <c r="H370" s="31">
        <v>0</v>
      </c>
      <c r="I370" s="16">
        <v>0</v>
      </c>
      <c r="J370" s="31">
        <v>0</v>
      </c>
      <c r="K370" s="16">
        <v>0</v>
      </c>
      <c r="L370" s="31">
        <v>0</v>
      </c>
      <c r="N370" s="16">
        <f t="shared" si="17"/>
        <v>4</v>
      </c>
      <c r="O370" s="31">
        <f t="shared" si="18"/>
        <v>0</v>
      </c>
      <c r="Q370" s="21">
        <f t="shared" si="19"/>
        <v>4</v>
      </c>
    </row>
    <row r="371" spans="1:18" ht="15.6" thickTop="1" thickBot="1" x14ac:dyDescent="0.35">
      <c r="A371" t="s">
        <v>336</v>
      </c>
      <c r="C371" s="16">
        <v>1</v>
      </c>
      <c r="D371" s="31">
        <v>0</v>
      </c>
      <c r="E371" s="16">
        <v>1</v>
      </c>
      <c r="F371" s="31">
        <v>0</v>
      </c>
      <c r="G371" s="16">
        <v>1</v>
      </c>
      <c r="H371" s="31">
        <v>0</v>
      </c>
      <c r="I371" s="16">
        <v>1</v>
      </c>
      <c r="J371" s="31">
        <v>1</v>
      </c>
      <c r="K371" s="16">
        <v>0</v>
      </c>
      <c r="L371" s="31">
        <v>1</v>
      </c>
      <c r="N371" s="16">
        <f t="shared" si="17"/>
        <v>4</v>
      </c>
      <c r="O371" s="31">
        <f t="shared" si="18"/>
        <v>2</v>
      </c>
      <c r="Q371" s="21">
        <f t="shared" si="19"/>
        <v>6</v>
      </c>
    </row>
    <row r="372" spans="1:18" ht="15.6" thickTop="1" thickBot="1" x14ac:dyDescent="0.35">
      <c r="A372" s="5" t="s">
        <v>337</v>
      </c>
      <c r="B372" s="5"/>
      <c r="C372" s="10">
        <v>0</v>
      </c>
      <c r="D372" s="29">
        <v>1</v>
      </c>
      <c r="E372" s="10">
        <v>1</v>
      </c>
      <c r="F372" s="29">
        <v>1</v>
      </c>
      <c r="G372" s="10">
        <v>0</v>
      </c>
      <c r="H372" s="29">
        <v>4</v>
      </c>
      <c r="I372" s="10">
        <v>0</v>
      </c>
      <c r="J372" s="29">
        <v>0</v>
      </c>
      <c r="K372" s="10">
        <v>0</v>
      </c>
      <c r="L372" s="29">
        <v>1</v>
      </c>
      <c r="M372" s="5"/>
      <c r="N372" s="10">
        <f t="shared" si="17"/>
        <v>1</v>
      </c>
      <c r="O372" s="29">
        <f t="shared" si="18"/>
        <v>7</v>
      </c>
      <c r="P372" s="5"/>
      <c r="Q372" s="39">
        <f t="shared" si="19"/>
        <v>8</v>
      </c>
      <c r="R372" s="5"/>
    </row>
    <row r="373" spans="1:18" ht="15.6" thickTop="1" thickBot="1" x14ac:dyDescent="0.35">
      <c r="A373" t="s">
        <v>259</v>
      </c>
      <c r="C373" s="13">
        <v>0</v>
      </c>
      <c r="D373" s="30">
        <v>4</v>
      </c>
      <c r="E373" s="13">
        <v>1</v>
      </c>
      <c r="F373" s="30">
        <v>0</v>
      </c>
      <c r="G373" s="13">
        <v>1</v>
      </c>
      <c r="H373" s="30">
        <v>2</v>
      </c>
      <c r="I373" s="13">
        <v>0</v>
      </c>
      <c r="J373" s="30">
        <v>0</v>
      </c>
      <c r="K373" s="13">
        <v>2</v>
      </c>
      <c r="L373" s="30">
        <v>0</v>
      </c>
      <c r="N373" s="13">
        <f t="shared" si="17"/>
        <v>4</v>
      </c>
      <c r="O373" s="30">
        <f t="shared" si="18"/>
        <v>6</v>
      </c>
      <c r="Q373" s="38">
        <f t="shared" si="19"/>
        <v>10</v>
      </c>
      <c r="R373" s="21">
        <f>SUM(Q373:Q377)</f>
        <v>29</v>
      </c>
    </row>
    <row r="374" spans="1:18" ht="15.6" thickTop="1" thickBot="1" x14ac:dyDescent="0.35">
      <c r="A374" t="s">
        <v>214</v>
      </c>
      <c r="C374" s="16">
        <v>0</v>
      </c>
      <c r="D374" s="31">
        <v>0</v>
      </c>
      <c r="E374" s="16">
        <v>1</v>
      </c>
      <c r="F374" s="31">
        <v>0</v>
      </c>
      <c r="G374" s="16">
        <v>0</v>
      </c>
      <c r="H374" s="31">
        <v>0</v>
      </c>
      <c r="I374" s="16">
        <v>0</v>
      </c>
      <c r="J374" s="31">
        <v>0</v>
      </c>
      <c r="K374" s="16">
        <v>0</v>
      </c>
      <c r="L374" s="31">
        <v>0</v>
      </c>
      <c r="N374" s="16">
        <f t="shared" si="17"/>
        <v>1</v>
      </c>
      <c r="O374" s="31">
        <f t="shared" si="18"/>
        <v>0</v>
      </c>
      <c r="Q374" s="21">
        <f t="shared" si="19"/>
        <v>1</v>
      </c>
    </row>
    <row r="375" spans="1:18" ht="15.6" thickTop="1" thickBot="1" x14ac:dyDescent="0.35">
      <c r="A375" t="s">
        <v>260</v>
      </c>
      <c r="C375" s="16">
        <v>1</v>
      </c>
      <c r="D375" s="31">
        <v>1</v>
      </c>
      <c r="E375" s="16">
        <v>0</v>
      </c>
      <c r="F375" s="31">
        <v>1</v>
      </c>
      <c r="G375" s="16">
        <v>0</v>
      </c>
      <c r="H375" s="31">
        <v>0</v>
      </c>
      <c r="I375" s="16">
        <v>0</v>
      </c>
      <c r="J375" s="31">
        <v>1</v>
      </c>
      <c r="K375" s="16">
        <v>0</v>
      </c>
      <c r="L375" s="31">
        <v>2</v>
      </c>
      <c r="N375" s="16">
        <f t="shared" si="17"/>
        <v>1</v>
      </c>
      <c r="O375" s="31">
        <f t="shared" si="18"/>
        <v>5</v>
      </c>
      <c r="Q375" s="21">
        <f t="shared" si="19"/>
        <v>6</v>
      </c>
    </row>
    <row r="376" spans="1:18" ht="15.6" thickTop="1" thickBot="1" x14ac:dyDescent="0.35">
      <c r="A376" t="s">
        <v>261</v>
      </c>
      <c r="C376" s="16">
        <v>2</v>
      </c>
      <c r="D376" s="31">
        <v>2</v>
      </c>
      <c r="E376" s="16">
        <v>1</v>
      </c>
      <c r="F376" s="31">
        <v>0</v>
      </c>
      <c r="G376" s="16">
        <v>1</v>
      </c>
      <c r="H376" s="31">
        <v>0</v>
      </c>
      <c r="I376" s="16">
        <v>0</v>
      </c>
      <c r="J376" s="31">
        <v>1</v>
      </c>
      <c r="K376" s="16">
        <v>0</v>
      </c>
      <c r="L376" s="31">
        <v>0</v>
      </c>
      <c r="N376" s="16">
        <f t="shared" si="17"/>
        <v>4</v>
      </c>
      <c r="O376" s="31">
        <f t="shared" si="18"/>
        <v>3</v>
      </c>
      <c r="Q376" s="21">
        <f t="shared" si="19"/>
        <v>7</v>
      </c>
    </row>
    <row r="377" spans="1:18" ht="15.6" thickTop="1" thickBot="1" x14ac:dyDescent="0.35">
      <c r="A377" s="5" t="s">
        <v>262</v>
      </c>
      <c r="B377" s="5"/>
      <c r="C377" s="10">
        <v>1</v>
      </c>
      <c r="D377" s="29">
        <v>0</v>
      </c>
      <c r="E377" s="10">
        <v>1</v>
      </c>
      <c r="F377" s="29">
        <v>1</v>
      </c>
      <c r="G377" s="10">
        <v>0</v>
      </c>
      <c r="H377" s="29">
        <v>1</v>
      </c>
      <c r="I377" s="10">
        <v>1</v>
      </c>
      <c r="J377" s="29">
        <v>0</v>
      </c>
      <c r="K377" s="10">
        <v>0</v>
      </c>
      <c r="L377" s="29">
        <v>0</v>
      </c>
      <c r="M377" s="5"/>
      <c r="N377" s="10">
        <f t="shared" si="17"/>
        <v>3</v>
      </c>
      <c r="O377" s="29">
        <f t="shared" si="18"/>
        <v>2</v>
      </c>
      <c r="P377" s="5"/>
      <c r="Q377" s="39">
        <f t="shared" si="19"/>
        <v>5</v>
      </c>
      <c r="R377" s="5"/>
    </row>
    <row r="378" spans="1:18" ht="15.6" thickTop="1" thickBot="1" x14ac:dyDescent="0.35">
      <c r="A378" t="s">
        <v>204</v>
      </c>
      <c r="C378" s="13">
        <v>0</v>
      </c>
      <c r="D378" s="30">
        <v>0</v>
      </c>
      <c r="E378" s="13">
        <v>0</v>
      </c>
      <c r="F378" s="30">
        <v>0</v>
      </c>
      <c r="G378" s="13">
        <v>0</v>
      </c>
      <c r="H378" s="30">
        <v>0</v>
      </c>
      <c r="I378" s="13">
        <v>0</v>
      </c>
      <c r="J378" s="30">
        <v>0</v>
      </c>
      <c r="K378" s="13">
        <v>0</v>
      </c>
      <c r="L378" s="30">
        <v>0</v>
      </c>
      <c r="N378" s="13">
        <f t="shared" si="17"/>
        <v>0</v>
      </c>
      <c r="O378" s="30">
        <f t="shared" si="18"/>
        <v>0</v>
      </c>
      <c r="Q378" s="38">
        <f t="shared" si="19"/>
        <v>0</v>
      </c>
      <c r="R378" s="21">
        <f>SUM(Q378:Q383)</f>
        <v>0</v>
      </c>
    </row>
    <row r="379" spans="1:18" ht="15.6" thickTop="1" thickBot="1" x14ac:dyDescent="0.35">
      <c r="A379" t="s">
        <v>205</v>
      </c>
      <c r="C379" s="16">
        <v>0</v>
      </c>
      <c r="D379" s="31">
        <v>0</v>
      </c>
      <c r="E379" s="16">
        <v>0</v>
      </c>
      <c r="F379" s="31">
        <v>0</v>
      </c>
      <c r="G379" s="16">
        <v>0</v>
      </c>
      <c r="H379" s="31">
        <v>0</v>
      </c>
      <c r="I379" s="16">
        <v>0</v>
      </c>
      <c r="J379" s="31">
        <v>0</v>
      </c>
      <c r="K379" s="16">
        <v>0</v>
      </c>
      <c r="L379" s="31">
        <v>0</v>
      </c>
      <c r="N379" s="16">
        <f t="shared" si="17"/>
        <v>0</v>
      </c>
      <c r="O379" s="31">
        <f t="shared" si="18"/>
        <v>0</v>
      </c>
      <c r="Q379" s="21">
        <f t="shared" si="19"/>
        <v>0</v>
      </c>
    </row>
    <row r="380" spans="1:18" ht="15.6" thickTop="1" thickBot="1" x14ac:dyDescent="0.35">
      <c r="A380" t="s">
        <v>206</v>
      </c>
      <c r="C380" s="16">
        <v>0</v>
      </c>
      <c r="D380" s="31">
        <v>0</v>
      </c>
      <c r="E380" s="16">
        <v>0</v>
      </c>
      <c r="F380" s="31">
        <v>0</v>
      </c>
      <c r="G380" s="16">
        <v>0</v>
      </c>
      <c r="H380" s="31">
        <v>0</v>
      </c>
      <c r="I380" s="16">
        <v>0</v>
      </c>
      <c r="J380" s="31">
        <v>0</v>
      </c>
      <c r="K380" s="16">
        <v>0</v>
      </c>
      <c r="L380" s="31">
        <v>0</v>
      </c>
      <c r="N380" s="16">
        <f t="shared" si="17"/>
        <v>0</v>
      </c>
      <c r="O380" s="31">
        <f t="shared" si="18"/>
        <v>0</v>
      </c>
      <c r="Q380" s="21">
        <f t="shared" si="19"/>
        <v>0</v>
      </c>
    </row>
    <row r="381" spans="1:18" ht="15.6" thickTop="1" thickBot="1" x14ac:dyDescent="0.35">
      <c r="A381" t="s">
        <v>208</v>
      </c>
      <c r="C381" s="16">
        <v>0</v>
      </c>
      <c r="D381" s="31">
        <v>0</v>
      </c>
      <c r="E381" s="16">
        <v>0</v>
      </c>
      <c r="F381" s="31">
        <v>0</v>
      </c>
      <c r="G381" s="16">
        <v>0</v>
      </c>
      <c r="H381" s="31">
        <v>0</v>
      </c>
      <c r="I381" s="16">
        <v>0</v>
      </c>
      <c r="J381" s="31">
        <v>0</v>
      </c>
      <c r="K381" s="16">
        <v>0</v>
      </c>
      <c r="L381" s="31">
        <v>0</v>
      </c>
      <c r="N381" s="16">
        <f t="shared" si="17"/>
        <v>0</v>
      </c>
      <c r="O381" s="31">
        <f t="shared" si="18"/>
        <v>0</v>
      </c>
      <c r="Q381" s="21">
        <f t="shared" si="19"/>
        <v>0</v>
      </c>
    </row>
    <row r="382" spans="1:18" ht="15.6" thickTop="1" thickBot="1" x14ac:dyDescent="0.35">
      <c r="A382" t="s">
        <v>207</v>
      </c>
      <c r="C382" s="16">
        <v>0</v>
      </c>
      <c r="D382" s="31">
        <v>0</v>
      </c>
      <c r="E382" s="16">
        <v>0</v>
      </c>
      <c r="F382" s="31">
        <v>0</v>
      </c>
      <c r="G382" s="16">
        <v>0</v>
      </c>
      <c r="H382" s="31">
        <v>0</v>
      </c>
      <c r="I382" s="16">
        <v>0</v>
      </c>
      <c r="J382" s="31">
        <v>0</v>
      </c>
      <c r="K382" s="16">
        <v>0</v>
      </c>
      <c r="L382" s="31">
        <v>0</v>
      </c>
      <c r="N382" s="16">
        <f t="shared" si="17"/>
        <v>0</v>
      </c>
      <c r="O382" s="31">
        <f t="shared" si="18"/>
        <v>0</v>
      </c>
      <c r="Q382" s="21">
        <f t="shared" si="19"/>
        <v>0</v>
      </c>
    </row>
    <row r="383" spans="1:18" ht="15.6" thickTop="1" thickBot="1" x14ac:dyDescent="0.35">
      <c r="A383" s="5" t="s">
        <v>209</v>
      </c>
      <c r="B383" s="5"/>
      <c r="C383" s="10">
        <v>0</v>
      </c>
      <c r="D383" s="29">
        <v>0</v>
      </c>
      <c r="E383" s="10">
        <v>0</v>
      </c>
      <c r="F383" s="29">
        <v>0</v>
      </c>
      <c r="G383" s="10">
        <v>0</v>
      </c>
      <c r="H383" s="29">
        <v>0</v>
      </c>
      <c r="I383" s="10">
        <v>0</v>
      </c>
      <c r="J383" s="29">
        <v>0</v>
      </c>
      <c r="K383" s="10">
        <v>0</v>
      </c>
      <c r="L383" s="29">
        <v>0</v>
      </c>
      <c r="M383" s="5"/>
      <c r="N383" s="10">
        <f t="shared" si="17"/>
        <v>0</v>
      </c>
      <c r="O383" s="29">
        <f t="shared" si="18"/>
        <v>0</v>
      </c>
      <c r="P383" s="5"/>
      <c r="Q383" s="39">
        <f t="shared" si="19"/>
        <v>0</v>
      </c>
      <c r="R383" s="5"/>
    </row>
    <row r="384" spans="1:18" ht="15.6" thickTop="1" thickBot="1" x14ac:dyDescent="0.35">
      <c r="A384" t="s">
        <v>285</v>
      </c>
      <c r="C384" s="13">
        <v>4</v>
      </c>
      <c r="D384" s="30">
        <v>6</v>
      </c>
      <c r="E384" s="13">
        <v>4</v>
      </c>
      <c r="F384" s="30">
        <v>9</v>
      </c>
      <c r="G384" s="13">
        <v>7</v>
      </c>
      <c r="H384" s="30">
        <v>6</v>
      </c>
      <c r="I384" s="13">
        <v>15</v>
      </c>
      <c r="J384" s="30">
        <v>2</v>
      </c>
      <c r="K384" s="13">
        <v>4</v>
      </c>
      <c r="L384" s="30">
        <v>3</v>
      </c>
      <c r="N384" s="13">
        <f t="shared" si="17"/>
        <v>34</v>
      </c>
      <c r="O384" s="30">
        <f t="shared" si="18"/>
        <v>26</v>
      </c>
      <c r="Q384" s="38">
        <f t="shared" si="19"/>
        <v>60</v>
      </c>
      <c r="R384" s="21">
        <f>SUM(Q384:Q389)</f>
        <v>60</v>
      </c>
    </row>
    <row r="385" spans="1:18" ht="15.6" thickTop="1" thickBot="1" x14ac:dyDescent="0.35">
      <c r="A385" t="s">
        <v>286</v>
      </c>
      <c r="C385" s="16">
        <v>0</v>
      </c>
      <c r="D385" s="31">
        <v>0</v>
      </c>
      <c r="E385" s="16">
        <v>0</v>
      </c>
      <c r="F385" s="31">
        <v>0</v>
      </c>
      <c r="G385" s="16">
        <v>0</v>
      </c>
      <c r="H385" s="31">
        <v>0</v>
      </c>
      <c r="I385" s="16">
        <v>0</v>
      </c>
      <c r="J385" s="31">
        <v>0</v>
      </c>
      <c r="K385" s="16">
        <v>0</v>
      </c>
      <c r="L385" s="31">
        <v>0</v>
      </c>
      <c r="N385" s="16">
        <f t="shared" si="17"/>
        <v>0</v>
      </c>
      <c r="O385" s="31">
        <f t="shared" si="18"/>
        <v>0</v>
      </c>
      <c r="Q385" s="21">
        <f t="shared" si="19"/>
        <v>0</v>
      </c>
    </row>
    <row r="386" spans="1:18" ht="15.6" thickTop="1" thickBot="1" x14ac:dyDescent="0.35">
      <c r="A386" t="s">
        <v>287</v>
      </c>
      <c r="C386" s="16">
        <v>0</v>
      </c>
      <c r="D386" s="31">
        <v>0</v>
      </c>
      <c r="E386" s="16">
        <v>0</v>
      </c>
      <c r="F386" s="31">
        <v>0</v>
      </c>
      <c r="G386" s="16">
        <v>0</v>
      </c>
      <c r="H386" s="31">
        <v>0</v>
      </c>
      <c r="I386" s="16">
        <v>0</v>
      </c>
      <c r="J386" s="31">
        <v>0</v>
      </c>
      <c r="K386" s="16">
        <v>0</v>
      </c>
      <c r="L386" s="31">
        <v>0</v>
      </c>
      <c r="N386" s="16">
        <f t="shared" si="17"/>
        <v>0</v>
      </c>
      <c r="O386" s="31">
        <f t="shared" si="18"/>
        <v>0</v>
      </c>
      <c r="Q386" s="21">
        <f t="shared" si="19"/>
        <v>0</v>
      </c>
    </row>
    <row r="387" spans="1:18" ht="15.6" thickTop="1" thickBot="1" x14ac:dyDescent="0.35">
      <c r="A387" t="s">
        <v>218</v>
      </c>
      <c r="C387" s="16">
        <v>0</v>
      </c>
      <c r="D387" s="31">
        <v>0</v>
      </c>
      <c r="E387" s="16">
        <v>0</v>
      </c>
      <c r="F387" s="31">
        <v>0</v>
      </c>
      <c r="G387" s="16">
        <v>0</v>
      </c>
      <c r="H387" s="31">
        <v>0</v>
      </c>
      <c r="I387" s="16">
        <v>0</v>
      </c>
      <c r="J387" s="31">
        <v>0</v>
      </c>
      <c r="K387" s="16">
        <v>0</v>
      </c>
      <c r="L387" s="31">
        <v>0</v>
      </c>
      <c r="N387" s="16">
        <f t="shared" si="17"/>
        <v>0</v>
      </c>
      <c r="O387" s="31">
        <f t="shared" si="18"/>
        <v>0</v>
      </c>
      <c r="Q387" s="21">
        <f t="shared" si="19"/>
        <v>0</v>
      </c>
    </row>
    <row r="388" spans="1:18" ht="15.6" thickTop="1" thickBot="1" x14ac:dyDescent="0.35">
      <c r="A388" t="s">
        <v>288</v>
      </c>
      <c r="C388" s="16">
        <v>0</v>
      </c>
      <c r="D388" s="31">
        <v>0</v>
      </c>
      <c r="E388" s="16">
        <v>0</v>
      </c>
      <c r="F388" s="31">
        <v>0</v>
      </c>
      <c r="G388" s="16">
        <v>0</v>
      </c>
      <c r="H388" s="31">
        <v>0</v>
      </c>
      <c r="I388" s="16">
        <v>0</v>
      </c>
      <c r="J388" s="31">
        <v>0</v>
      </c>
      <c r="K388" s="16">
        <v>0</v>
      </c>
      <c r="L388" s="31">
        <v>0</v>
      </c>
      <c r="N388" s="16">
        <f t="shared" si="17"/>
        <v>0</v>
      </c>
      <c r="O388" s="31">
        <f t="shared" si="18"/>
        <v>0</v>
      </c>
      <c r="Q388" s="21">
        <f t="shared" si="19"/>
        <v>0</v>
      </c>
    </row>
    <row r="389" spans="1:18" ht="15.6" thickTop="1" thickBot="1" x14ac:dyDescent="0.35">
      <c r="A389" s="5" t="s">
        <v>289</v>
      </c>
      <c r="B389" s="5"/>
      <c r="C389" s="10">
        <v>0</v>
      </c>
      <c r="D389" s="29">
        <v>0</v>
      </c>
      <c r="E389" s="10">
        <v>0</v>
      </c>
      <c r="F389" s="29">
        <v>0</v>
      </c>
      <c r="G389" s="10">
        <v>0</v>
      </c>
      <c r="H389" s="29">
        <v>0</v>
      </c>
      <c r="I389" s="10">
        <v>0</v>
      </c>
      <c r="J389" s="29">
        <v>0</v>
      </c>
      <c r="K389" s="10">
        <v>0</v>
      </c>
      <c r="L389" s="29">
        <v>0</v>
      </c>
      <c r="M389" s="5"/>
      <c r="N389" s="10">
        <f t="shared" si="17"/>
        <v>0</v>
      </c>
      <c r="O389" s="29">
        <f t="shared" si="18"/>
        <v>0</v>
      </c>
      <c r="P389" s="5"/>
      <c r="Q389" s="39">
        <f t="shared" si="19"/>
        <v>0</v>
      </c>
      <c r="R389" s="5"/>
    </row>
    <row r="390" spans="1:18" ht="15.6" thickTop="1" thickBot="1" x14ac:dyDescent="0.35">
      <c r="A390" t="s">
        <v>521</v>
      </c>
      <c r="C390" s="13">
        <v>1</v>
      </c>
      <c r="D390" s="30">
        <v>0</v>
      </c>
      <c r="E390" s="13">
        <v>0</v>
      </c>
      <c r="F390" s="30">
        <v>1</v>
      </c>
      <c r="G390" s="13">
        <v>0</v>
      </c>
      <c r="H390" s="30">
        <v>1</v>
      </c>
      <c r="I390" s="13">
        <v>3</v>
      </c>
      <c r="J390" s="30">
        <v>0</v>
      </c>
      <c r="K390" s="13">
        <v>2</v>
      </c>
      <c r="L390" s="30">
        <v>0</v>
      </c>
      <c r="N390" s="13">
        <f t="shared" si="17"/>
        <v>6</v>
      </c>
      <c r="O390" s="30">
        <f t="shared" si="18"/>
        <v>2</v>
      </c>
      <c r="Q390" s="38">
        <f t="shared" si="19"/>
        <v>8</v>
      </c>
      <c r="R390" s="21">
        <f>SUM(Q390:Q395)</f>
        <v>8</v>
      </c>
    </row>
    <row r="391" spans="1:18" ht="15.6" thickTop="1" thickBot="1" x14ac:dyDescent="0.35">
      <c r="A391" t="s">
        <v>300</v>
      </c>
      <c r="C391" s="16">
        <v>0</v>
      </c>
      <c r="D391" s="31">
        <v>0</v>
      </c>
      <c r="E391" s="16">
        <v>0</v>
      </c>
      <c r="F391" s="31">
        <v>0</v>
      </c>
      <c r="G391" s="16">
        <v>0</v>
      </c>
      <c r="H391" s="31">
        <v>0</v>
      </c>
      <c r="I391" s="16">
        <v>0</v>
      </c>
      <c r="J391" s="31">
        <v>0</v>
      </c>
      <c r="K391" s="16">
        <v>0</v>
      </c>
      <c r="L391" s="31">
        <v>0</v>
      </c>
      <c r="N391" s="16">
        <f t="shared" si="17"/>
        <v>0</v>
      </c>
      <c r="O391" s="31">
        <f t="shared" si="18"/>
        <v>0</v>
      </c>
      <c r="Q391" s="21">
        <f t="shared" si="19"/>
        <v>0</v>
      </c>
    </row>
    <row r="392" spans="1:18" ht="15.6" thickTop="1" thickBot="1" x14ac:dyDescent="0.35">
      <c r="A392" t="s">
        <v>301</v>
      </c>
      <c r="C392" s="16">
        <v>0</v>
      </c>
      <c r="D392" s="31">
        <v>0</v>
      </c>
      <c r="E392" s="16">
        <v>0</v>
      </c>
      <c r="F392" s="31">
        <v>0</v>
      </c>
      <c r="G392" s="16">
        <v>0</v>
      </c>
      <c r="H392" s="31">
        <v>0</v>
      </c>
      <c r="I392" s="16">
        <v>0</v>
      </c>
      <c r="J392" s="31">
        <v>0</v>
      </c>
      <c r="K392" s="16">
        <v>0</v>
      </c>
      <c r="L392" s="31">
        <v>0</v>
      </c>
      <c r="N392" s="16">
        <f t="shared" si="17"/>
        <v>0</v>
      </c>
      <c r="O392" s="31">
        <f t="shared" si="18"/>
        <v>0</v>
      </c>
      <c r="Q392" s="21">
        <f t="shared" si="19"/>
        <v>0</v>
      </c>
    </row>
    <row r="393" spans="1:18" ht="15.6" thickTop="1" thickBot="1" x14ac:dyDescent="0.35">
      <c r="A393" t="s">
        <v>220</v>
      </c>
      <c r="C393" s="16">
        <v>0</v>
      </c>
      <c r="D393" s="31">
        <v>0</v>
      </c>
      <c r="E393" s="16">
        <v>0</v>
      </c>
      <c r="F393" s="31">
        <v>0</v>
      </c>
      <c r="G393" s="16">
        <v>0</v>
      </c>
      <c r="H393" s="31">
        <v>0</v>
      </c>
      <c r="I393" s="16">
        <v>0</v>
      </c>
      <c r="J393" s="31">
        <v>0</v>
      </c>
      <c r="K393" s="16">
        <v>0</v>
      </c>
      <c r="L393" s="31">
        <v>0</v>
      </c>
      <c r="N393" s="16">
        <f t="shared" si="17"/>
        <v>0</v>
      </c>
      <c r="O393" s="31">
        <f t="shared" si="18"/>
        <v>0</v>
      </c>
      <c r="Q393" s="21">
        <f t="shared" si="19"/>
        <v>0</v>
      </c>
    </row>
    <row r="394" spans="1:18" ht="15.6" thickTop="1" thickBot="1" x14ac:dyDescent="0.35">
      <c r="A394" t="s">
        <v>302</v>
      </c>
      <c r="C394" s="16">
        <v>0</v>
      </c>
      <c r="D394" s="31">
        <v>0</v>
      </c>
      <c r="E394" s="16">
        <v>0</v>
      </c>
      <c r="F394" s="31">
        <v>0</v>
      </c>
      <c r="G394" s="16">
        <v>0</v>
      </c>
      <c r="H394" s="31">
        <v>0</v>
      </c>
      <c r="I394" s="16">
        <v>0</v>
      </c>
      <c r="J394" s="31">
        <v>0</v>
      </c>
      <c r="K394" s="16">
        <v>0</v>
      </c>
      <c r="L394" s="31">
        <v>0</v>
      </c>
      <c r="N394" s="16">
        <f t="shared" si="17"/>
        <v>0</v>
      </c>
      <c r="O394" s="31">
        <f t="shared" si="18"/>
        <v>0</v>
      </c>
      <c r="Q394" s="21">
        <f t="shared" si="19"/>
        <v>0</v>
      </c>
    </row>
    <row r="395" spans="1:18" ht="15.6" thickTop="1" thickBot="1" x14ac:dyDescent="0.35">
      <c r="A395" s="5" t="s">
        <v>303</v>
      </c>
      <c r="B395" s="5"/>
      <c r="C395" s="10">
        <v>0</v>
      </c>
      <c r="D395" s="29">
        <v>0</v>
      </c>
      <c r="E395" s="10">
        <v>0</v>
      </c>
      <c r="F395" s="29">
        <v>0</v>
      </c>
      <c r="G395" s="10">
        <v>0</v>
      </c>
      <c r="H395" s="29">
        <v>0</v>
      </c>
      <c r="I395" s="10">
        <v>0</v>
      </c>
      <c r="J395" s="29">
        <v>0</v>
      </c>
      <c r="K395" s="10">
        <v>0</v>
      </c>
      <c r="L395" s="29">
        <v>0</v>
      </c>
      <c r="M395" s="5"/>
      <c r="N395" s="10">
        <f t="shared" si="17"/>
        <v>0</v>
      </c>
      <c r="O395" s="29">
        <f t="shared" si="18"/>
        <v>0</v>
      </c>
      <c r="P395" s="5"/>
      <c r="Q395" s="39">
        <f t="shared" si="19"/>
        <v>0</v>
      </c>
      <c r="R395" s="5"/>
    </row>
    <row r="396" spans="1:18" ht="15.6" thickTop="1" thickBot="1" x14ac:dyDescent="0.35">
      <c r="A396" t="s">
        <v>407</v>
      </c>
      <c r="C396" s="13">
        <v>0</v>
      </c>
      <c r="D396" s="30">
        <v>0</v>
      </c>
      <c r="E396" s="13">
        <v>0</v>
      </c>
      <c r="F396" s="30">
        <v>0</v>
      </c>
      <c r="G396" s="13">
        <v>0</v>
      </c>
      <c r="H396" s="30">
        <v>0</v>
      </c>
      <c r="I396" s="13">
        <v>0</v>
      </c>
      <c r="J396" s="30">
        <v>0</v>
      </c>
      <c r="K396" s="13">
        <v>0</v>
      </c>
      <c r="L396" s="30">
        <v>0</v>
      </c>
      <c r="N396" s="13">
        <f t="shared" si="17"/>
        <v>0</v>
      </c>
      <c r="O396" s="30">
        <f t="shared" si="18"/>
        <v>0</v>
      </c>
      <c r="Q396" s="38">
        <f t="shared" si="19"/>
        <v>0</v>
      </c>
      <c r="R396" s="21">
        <f>SUM(Q396:Q401)</f>
        <v>0</v>
      </c>
    </row>
    <row r="397" spans="1:18" ht="15.6" thickTop="1" thickBot="1" x14ac:dyDescent="0.35">
      <c r="A397" t="s">
        <v>408</v>
      </c>
      <c r="C397" s="16">
        <v>0</v>
      </c>
      <c r="D397" s="31">
        <v>0</v>
      </c>
      <c r="E397" s="16">
        <v>0</v>
      </c>
      <c r="F397" s="31">
        <v>0</v>
      </c>
      <c r="G397" s="16">
        <v>0</v>
      </c>
      <c r="H397" s="31">
        <v>0</v>
      </c>
      <c r="I397" s="16">
        <v>0</v>
      </c>
      <c r="J397" s="31">
        <v>0</v>
      </c>
      <c r="K397" s="16">
        <v>0</v>
      </c>
      <c r="L397" s="31">
        <v>0</v>
      </c>
      <c r="N397" s="16">
        <f t="shared" si="17"/>
        <v>0</v>
      </c>
      <c r="O397" s="31">
        <f t="shared" si="18"/>
        <v>0</v>
      </c>
      <c r="Q397" s="21">
        <f t="shared" si="19"/>
        <v>0</v>
      </c>
    </row>
    <row r="398" spans="1:18" ht="15.6" thickTop="1" thickBot="1" x14ac:dyDescent="0.35">
      <c r="A398" t="s">
        <v>409</v>
      </c>
      <c r="C398" s="16">
        <v>0</v>
      </c>
      <c r="D398" s="31">
        <v>0</v>
      </c>
      <c r="E398" s="16">
        <v>0</v>
      </c>
      <c r="F398" s="31">
        <v>0</v>
      </c>
      <c r="G398" s="16">
        <v>0</v>
      </c>
      <c r="H398" s="31">
        <v>0</v>
      </c>
      <c r="I398" s="16">
        <v>0</v>
      </c>
      <c r="J398" s="31">
        <v>0</v>
      </c>
      <c r="K398" s="16">
        <v>0</v>
      </c>
      <c r="L398" s="31">
        <v>0</v>
      </c>
      <c r="N398" s="16">
        <f t="shared" si="17"/>
        <v>0</v>
      </c>
      <c r="O398" s="31">
        <f t="shared" si="18"/>
        <v>0</v>
      </c>
      <c r="Q398" s="21">
        <f t="shared" si="19"/>
        <v>0</v>
      </c>
    </row>
    <row r="399" spans="1:18" ht="15.6" thickTop="1" thickBot="1" x14ac:dyDescent="0.35">
      <c r="A399" t="s">
        <v>410</v>
      </c>
      <c r="C399" s="16">
        <v>0</v>
      </c>
      <c r="D399" s="31">
        <v>0</v>
      </c>
      <c r="E399" s="16">
        <v>0</v>
      </c>
      <c r="F399" s="31">
        <v>0</v>
      </c>
      <c r="G399" s="16">
        <v>0</v>
      </c>
      <c r="H399" s="31">
        <v>0</v>
      </c>
      <c r="I399" s="16">
        <v>0</v>
      </c>
      <c r="J399" s="31">
        <v>0</v>
      </c>
      <c r="K399" s="16">
        <v>0</v>
      </c>
      <c r="L399" s="31">
        <v>0</v>
      </c>
      <c r="N399" s="16">
        <f t="shared" si="17"/>
        <v>0</v>
      </c>
      <c r="O399" s="31">
        <f t="shared" si="18"/>
        <v>0</v>
      </c>
      <c r="Q399" s="21">
        <f t="shared" si="19"/>
        <v>0</v>
      </c>
    </row>
    <row r="400" spans="1:18" ht="15.6" thickTop="1" thickBot="1" x14ac:dyDescent="0.35">
      <c r="A400" t="s">
        <v>411</v>
      </c>
      <c r="C400" s="16">
        <v>0</v>
      </c>
      <c r="D400" s="31">
        <v>0</v>
      </c>
      <c r="E400" s="16">
        <v>0</v>
      </c>
      <c r="F400" s="31">
        <v>0</v>
      </c>
      <c r="G400" s="16">
        <v>0</v>
      </c>
      <c r="H400" s="31">
        <v>0</v>
      </c>
      <c r="I400" s="16">
        <v>0</v>
      </c>
      <c r="J400" s="31">
        <v>0</v>
      </c>
      <c r="K400" s="16">
        <v>0</v>
      </c>
      <c r="L400" s="31">
        <v>0</v>
      </c>
      <c r="N400" s="16">
        <f t="shared" si="17"/>
        <v>0</v>
      </c>
      <c r="O400" s="31">
        <f t="shared" si="18"/>
        <v>0</v>
      </c>
      <c r="Q400" s="21">
        <f t="shared" si="19"/>
        <v>0</v>
      </c>
    </row>
    <row r="401" spans="1:18" ht="15.6" thickTop="1" thickBot="1" x14ac:dyDescent="0.35">
      <c r="A401" s="5" t="s">
        <v>412</v>
      </c>
      <c r="B401" s="5"/>
      <c r="C401" s="10">
        <v>0</v>
      </c>
      <c r="D401" s="29">
        <v>0</v>
      </c>
      <c r="E401" s="10">
        <v>0</v>
      </c>
      <c r="F401" s="29">
        <v>0</v>
      </c>
      <c r="G401" s="10">
        <v>0</v>
      </c>
      <c r="H401" s="29">
        <v>0</v>
      </c>
      <c r="I401" s="10">
        <v>0</v>
      </c>
      <c r="J401" s="29">
        <v>0</v>
      </c>
      <c r="K401" s="10">
        <v>0</v>
      </c>
      <c r="L401" s="29">
        <v>0</v>
      </c>
      <c r="M401" s="5"/>
      <c r="N401" s="10">
        <f t="shared" si="17"/>
        <v>0</v>
      </c>
      <c r="O401" s="29">
        <f t="shared" si="18"/>
        <v>0</v>
      </c>
      <c r="P401" s="5"/>
      <c r="Q401" s="39">
        <f t="shared" si="19"/>
        <v>0</v>
      </c>
      <c r="R401" s="5"/>
    </row>
    <row r="402" spans="1:18" ht="15.6" thickTop="1" thickBot="1" x14ac:dyDescent="0.35">
      <c r="A402" t="s">
        <v>429</v>
      </c>
      <c r="C402" s="13">
        <v>0</v>
      </c>
      <c r="D402" s="30">
        <v>0</v>
      </c>
      <c r="E402" s="13">
        <v>0</v>
      </c>
      <c r="F402" s="30">
        <v>0</v>
      </c>
      <c r="G402" s="13">
        <v>0</v>
      </c>
      <c r="H402" s="30">
        <v>0</v>
      </c>
      <c r="I402" s="13">
        <v>0</v>
      </c>
      <c r="J402" s="30">
        <v>0</v>
      </c>
      <c r="K402" s="13">
        <v>0</v>
      </c>
      <c r="L402" s="30">
        <v>0</v>
      </c>
      <c r="N402" s="13">
        <f t="shared" si="17"/>
        <v>0</v>
      </c>
      <c r="O402" s="30">
        <f t="shared" si="18"/>
        <v>0</v>
      </c>
      <c r="Q402" s="38">
        <f t="shared" si="19"/>
        <v>0</v>
      </c>
      <c r="R402" s="21">
        <f>SUM(Q402:Q407)</f>
        <v>0</v>
      </c>
    </row>
    <row r="403" spans="1:18" ht="15.6" thickTop="1" thickBot="1" x14ac:dyDescent="0.35">
      <c r="A403" t="s">
        <v>430</v>
      </c>
      <c r="C403" s="16">
        <v>0</v>
      </c>
      <c r="D403" s="31">
        <v>0</v>
      </c>
      <c r="E403" s="16">
        <v>0</v>
      </c>
      <c r="F403" s="31">
        <v>0</v>
      </c>
      <c r="G403" s="16">
        <v>0</v>
      </c>
      <c r="H403" s="31">
        <v>0</v>
      </c>
      <c r="I403" s="16">
        <v>0</v>
      </c>
      <c r="J403" s="31">
        <v>0</v>
      </c>
      <c r="K403" s="16">
        <v>0</v>
      </c>
      <c r="L403" s="31">
        <v>0</v>
      </c>
      <c r="N403" s="16">
        <f t="shared" si="17"/>
        <v>0</v>
      </c>
      <c r="O403" s="31">
        <f t="shared" si="18"/>
        <v>0</v>
      </c>
      <c r="Q403" s="21">
        <f t="shared" si="19"/>
        <v>0</v>
      </c>
    </row>
    <row r="404" spans="1:18" ht="15.6" thickTop="1" thickBot="1" x14ac:dyDescent="0.35">
      <c r="A404" t="s">
        <v>431</v>
      </c>
      <c r="C404" s="16">
        <v>0</v>
      </c>
      <c r="D404" s="31">
        <v>0</v>
      </c>
      <c r="E404" s="16">
        <v>0</v>
      </c>
      <c r="F404" s="31">
        <v>0</v>
      </c>
      <c r="G404" s="16">
        <v>0</v>
      </c>
      <c r="H404" s="31">
        <v>0</v>
      </c>
      <c r="I404" s="16">
        <v>0</v>
      </c>
      <c r="J404" s="31">
        <v>0</v>
      </c>
      <c r="K404" s="16">
        <v>0</v>
      </c>
      <c r="L404" s="31">
        <v>0</v>
      </c>
      <c r="N404" s="16">
        <f t="shared" si="17"/>
        <v>0</v>
      </c>
      <c r="O404" s="31">
        <f t="shared" si="18"/>
        <v>0</v>
      </c>
      <c r="Q404" s="21">
        <f t="shared" si="19"/>
        <v>0</v>
      </c>
    </row>
    <row r="405" spans="1:18" ht="15.6" thickTop="1" thickBot="1" x14ac:dyDescent="0.35">
      <c r="A405" t="s">
        <v>432</v>
      </c>
      <c r="C405" s="16">
        <v>0</v>
      </c>
      <c r="D405" s="31">
        <v>0</v>
      </c>
      <c r="E405" s="16">
        <v>0</v>
      </c>
      <c r="F405" s="31">
        <v>0</v>
      </c>
      <c r="G405" s="16">
        <v>0</v>
      </c>
      <c r="H405" s="31">
        <v>0</v>
      </c>
      <c r="I405" s="16">
        <v>0</v>
      </c>
      <c r="J405" s="31">
        <v>0</v>
      </c>
      <c r="K405" s="16">
        <v>0</v>
      </c>
      <c r="L405" s="31">
        <v>0</v>
      </c>
      <c r="N405" s="16">
        <f t="shared" si="17"/>
        <v>0</v>
      </c>
      <c r="O405" s="31">
        <f t="shared" si="18"/>
        <v>0</v>
      </c>
      <c r="Q405" s="21">
        <f t="shared" si="19"/>
        <v>0</v>
      </c>
    </row>
    <row r="406" spans="1:18" ht="15.6" thickTop="1" thickBot="1" x14ac:dyDescent="0.35">
      <c r="A406" t="s">
        <v>434</v>
      </c>
      <c r="C406" s="16">
        <v>0</v>
      </c>
      <c r="D406" s="31">
        <v>0</v>
      </c>
      <c r="E406" s="16">
        <v>0</v>
      </c>
      <c r="F406" s="31">
        <v>0</v>
      </c>
      <c r="G406" s="16">
        <v>0</v>
      </c>
      <c r="H406" s="31">
        <v>0</v>
      </c>
      <c r="I406" s="16">
        <v>0</v>
      </c>
      <c r="J406" s="31">
        <v>0</v>
      </c>
      <c r="K406" s="16">
        <v>0</v>
      </c>
      <c r="L406" s="31">
        <v>0</v>
      </c>
      <c r="N406" s="16">
        <f t="shared" si="17"/>
        <v>0</v>
      </c>
      <c r="O406" s="31">
        <f t="shared" si="18"/>
        <v>0</v>
      </c>
      <c r="Q406" s="21">
        <f t="shared" si="19"/>
        <v>0</v>
      </c>
    </row>
    <row r="407" spans="1:18" ht="15.6" thickTop="1" thickBot="1" x14ac:dyDescent="0.35">
      <c r="A407" s="5" t="s">
        <v>433</v>
      </c>
      <c r="B407" s="5"/>
      <c r="C407" s="10">
        <v>0</v>
      </c>
      <c r="D407" s="29">
        <v>0</v>
      </c>
      <c r="E407" s="10">
        <v>0</v>
      </c>
      <c r="F407" s="29">
        <v>0</v>
      </c>
      <c r="G407" s="10">
        <v>0</v>
      </c>
      <c r="H407" s="29">
        <v>0</v>
      </c>
      <c r="I407" s="10">
        <v>0</v>
      </c>
      <c r="J407" s="29">
        <v>0</v>
      </c>
      <c r="K407" s="10">
        <v>0</v>
      </c>
      <c r="L407" s="29">
        <v>0</v>
      </c>
      <c r="M407" s="5"/>
      <c r="N407" s="10">
        <f t="shared" si="17"/>
        <v>0</v>
      </c>
      <c r="O407" s="29">
        <f t="shared" si="18"/>
        <v>0</v>
      </c>
      <c r="P407" s="5"/>
      <c r="Q407" s="39">
        <f t="shared" si="19"/>
        <v>0</v>
      </c>
      <c r="R407" s="5"/>
    </row>
    <row r="408" spans="1:18" ht="15.6" thickTop="1" thickBot="1" x14ac:dyDescent="0.35">
      <c r="A408" t="s">
        <v>229</v>
      </c>
      <c r="C408" s="13">
        <v>0</v>
      </c>
      <c r="D408" s="30">
        <v>0</v>
      </c>
      <c r="E408" s="13">
        <v>0</v>
      </c>
      <c r="F408" s="30">
        <v>0</v>
      </c>
      <c r="G408" s="13">
        <v>0</v>
      </c>
      <c r="H408" s="30">
        <v>0</v>
      </c>
      <c r="I408" s="13">
        <v>0</v>
      </c>
      <c r="J408" s="30">
        <v>0</v>
      </c>
      <c r="K408" s="13">
        <v>0</v>
      </c>
      <c r="L408" s="30">
        <v>0</v>
      </c>
      <c r="N408" s="13">
        <f t="shared" si="17"/>
        <v>0</v>
      </c>
      <c r="O408" s="30">
        <f t="shared" si="18"/>
        <v>0</v>
      </c>
      <c r="Q408" s="38">
        <f t="shared" si="19"/>
        <v>0</v>
      </c>
      <c r="R408" s="21">
        <f>SUM(Q408:Q411)</f>
        <v>0</v>
      </c>
    </row>
    <row r="409" spans="1:18" ht="15.6" thickTop="1" thickBot="1" x14ac:dyDescent="0.35">
      <c r="A409" t="s">
        <v>331</v>
      </c>
      <c r="C409" s="16">
        <v>0</v>
      </c>
      <c r="D409" s="31">
        <v>0</v>
      </c>
      <c r="E409" s="16">
        <v>0</v>
      </c>
      <c r="F409" s="31">
        <v>0</v>
      </c>
      <c r="G409" s="16">
        <v>0</v>
      </c>
      <c r="H409" s="31">
        <v>0</v>
      </c>
      <c r="I409" s="16">
        <v>0</v>
      </c>
      <c r="J409" s="31">
        <v>0</v>
      </c>
      <c r="K409" s="16">
        <v>0</v>
      </c>
      <c r="L409" s="31">
        <v>0</v>
      </c>
      <c r="N409" s="16">
        <f t="shared" si="17"/>
        <v>0</v>
      </c>
      <c r="O409" s="31">
        <f t="shared" si="18"/>
        <v>0</v>
      </c>
      <c r="Q409" s="21">
        <f t="shared" si="19"/>
        <v>0</v>
      </c>
    </row>
    <row r="410" spans="1:18" ht="15.6" thickTop="1" thickBot="1" x14ac:dyDescent="0.35">
      <c r="A410" t="s">
        <v>332</v>
      </c>
      <c r="C410" s="16">
        <v>0</v>
      </c>
      <c r="D410" s="31">
        <v>0</v>
      </c>
      <c r="E410" s="16">
        <v>0</v>
      </c>
      <c r="F410" s="31">
        <v>0</v>
      </c>
      <c r="G410" s="16">
        <v>0</v>
      </c>
      <c r="H410" s="31">
        <v>0</v>
      </c>
      <c r="I410" s="16">
        <v>0</v>
      </c>
      <c r="J410" s="31">
        <v>0</v>
      </c>
      <c r="K410" s="16">
        <v>0</v>
      </c>
      <c r="L410" s="31">
        <v>0</v>
      </c>
      <c r="N410" s="16">
        <f t="shared" si="17"/>
        <v>0</v>
      </c>
      <c r="O410" s="31">
        <f t="shared" si="18"/>
        <v>0</v>
      </c>
      <c r="Q410" s="21">
        <f t="shared" si="19"/>
        <v>0</v>
      </c>
    </row>
    <row r="411" spans="1:18" ht="15.6" thickTop="1" thickBot="1" x14ac:dyDescent="0.35">
      <c r="A411" s="5" t="s">
        <v>333</v>
      </c>
      <c r="B411" s="5"/>
      <c r="C411" s="10">
        <v>0</v>
      </c>
      <c r="D411" s="29">
        <v>0</v>
      </c>
      <c r="E411" s="10">
        <v>0</v>
      </c>
      <c r="F411" s="29">
        <v>0</v>
      </c>
      <c r="G411" s="10">
        <v>0</v>
      </c>
      <c r="H411" s="29">
        <v>0</v>
      </c>
      <c r="I411" s="10">
        <v>0</v>
      </c>
      <c r="J411" s="29">
        <v>0</v>
      </c>
      <c r="K411" s="10">
        <v>0</v>
      </c>
      <c r="L411" s="29">
        <v>0</v>
      </c>
      <c r="M411" s="5"/>
      <c r="N411" s="10">
        <f t="shared" si="17"/>
        <v>0</v>
      </c>
      <c r="O411" s="29">
        <f t="shared" si="18"/>
        <v>0</v>
      </c>
      <c r="P411" s="5"/>
      <c r="Q411" s="39">
        <f t="shared" si="19"/>
        <v>0</v>
      </c>
      <c r="R411" s="5"/>
    </row>
    <row r="412" spans="1:18" ht="15.6" thickTop="1" thickBot="1" x14ac:dyDescent="0.35">
      <c r="A412" t="s">
        <v>294</v>
      </c>
      <c r="C412" s="13">
        <v>0</v>
      </c>
      <c r="D412" s="30">
        <v>1</v>
      </c>
      <c r="E412" s="13">
        <v>1</v>
      </c>
      <c r="F412" s="30">
        <v>2</v>
      </c>
      <c r="G412" s="13">
        <v>0</v>
      </c>
      <c r="H412" s="30">
        <v>0</v>
      </c>
      <c r="I412" s="13">
        <v>0</v>
      </c>
      <c r="J412" s="30">
        <v>1</v>
      </c>
      <c r="K412" s="13">
        <v>0</v>
      </c>
      <c r="L412" s="30">
        <v>0</v>
      </c>
      <c r="N412" s="13">
        <f t="shared" si="17"/>
        <v>1</v>
      </c>
      <c r="O412" s="30">
        <f t="shared" si="18"/>
        <v>4</v>
      </c>
      <c r="Q412" s="38">
        <f t="shared" si="19"/>
        <v>5</v>
      </c>
      <c r="R412" s="21">
        <f>SUM(Q412:Q417)</f>
        <v>68</v>
      </c>
    </row>
    <row r="413" spans="1:18" ht="15.6" thickTop="1" thickBot="1" x14ac:dyDescent="0.35">
      <c r="A413" t="s">
        <v>295</v>
      </c>
      <c r="C413" s="16">
        <v>1</v>
      </c>
      <c r="D413" s="31">
        <v>2</v>
      </c>
      <c r="E413" s="16">
        <v>1</v>
      </c>
      <c r="F413" s="31">
        <v>1</v>
      </c>
      <c r="G413" s="16">
        <v>2</v>
      </c>
      <c r="H413" s="31">
        <v>1</v>
      </c>
      <c r="I413" s="16">
        <v>0</v>
      </c>
      <c r="J413" s="31">
        <v>1</v>
      </c>
      <c r="K413" s="16">
        <v>3</v>
      </c>
      <c r="L413" s="31">
        <v>0</v>
      </c>
      <c r="N413" s="16">
        <f t="shared" si="17"/>
        <v>7</v>
      </c>
      <c r="O413" s="31">
        <f t="shared" si="18"/>
        <v>5</v>
      </c>
      <c r="Q413" s="21">
        <f t="shared" si="19"/>
        <v>12</v>
      </c>
    </row>
    <row r="414" spans="1:18" ht="15.6" thickTop="1" thickBot="1" x14ac:dyDescent="0.35">
      <c r="A414" t="s">
        <v>297</v>
      </c>
      <c r="C414" s="16">
        <v>2</v>
      </c>
      <c r="D414" s="31">
        <v>1</v>
      </c>
      <c r="E414" s="16">
        <v>2</v>
      </c>
      <c r="F414" s="31">
        <v>0</v>
      </c>
      <c r="G414" s="16">
        <v>1</v>
      </c>
      <c r="H414" s="31">
        <v>0</v>
      </c>
      <c r="I414" s="16">
        <v>2</v>
      </c>
      <c r="J414" s="31">
        <v>3</v>
      </c>
      <c r="K414" s="16">
        <v>1</v>
      </c>
      <c r="L414" s="31">
        <v>4</v>
      </c>
      <c r="N414" s="16">
        <f t="shared" si="17"/>
        <v>8</v>
      </c>
      <c r="O414" s="31">
        <f t="shared" si="18"/>
        <v>8</v>
      </c>
      <c r="Q414" s="21">
        <f t="shared" si="19"/>
        <v>16</v>
      </c>
    </row>
    <row r="415" spans="1:18" ht="15.6" thickTop="1" thickBot="1" x14ac:dyDescent="0.35">
      <c r="A415" t="s">
        <v>296</v>
      </c>
      <c r="C415" s="16">
        <v>2</v>
      </c>
      <c r="D415" s="31">
        <v>2</v>
      </c>
      <c r="E415" s="16">
        <v>2</v>
      </c>
      <c r="F415" s="31">
        <v>3</v>
      </c>
      <c r="G415" s="16">
        <v>0</v>
      </c>
      <c r="H415" s="31">
        <v>2</v>
      </c>
      <c r="I415" s="16">
        <v>2</v>
      </c>
      <c r="J415" s="31">
        <v>2</v>
      </c>
      <c r="K415" s="16">
        <v>1</v>
      </c>
      <c r="L415" s="31">
        <v>0</v>
      </c>
      <c r="N415" s="16">
        <f t="shared" si="17"/>
        <v>7</v>
      </c>
      <c r="O415" s="31">
        <f t="shared" si="18"/>
        <v>9</v>
      </c>
      <c r="Q415" s="21">
        <f t="shared" si="19"/>
        <v>16</v>
      </c>
    </row>
    <row r="416" spans="1:18" ht="15.6" thickTop="1" thickBot="1" x14ac:dyDescent="0.35">
      <c r="A416" t="s">
        <v>298</v>
      </c>
      <c r="C416" s="16">
        <v>0</v>
      </c>
      <c r="D416" s="31">
        <v>1</v>
      </c>
      <c r="E416" s="16">
        <v>0</v>
      </c>
      <c r="F416" s="31">
        <v>0</v>
      </c>
      <c r="G416" s="16">
        <v>1</v>
      </c>
      <c r="H416" s="31">
        <v>1</v>
      </c>
      <c r="I416" s="16">
        <v>5</v>
      </c>
      <c r="J416" s="31">
        <v>1</v>
      </c>
      <c r="K416" s="16">
        <v>1</v>
      </c>
      <c r="L416" s="31">
        <v>1</v>
      </c>
      <c r="N416" s="16">
        <f t="shared" si="17"/>
        <v>7</v>
      </c>
      <c r="O416" s="31">
        <f t="shared" si="18"/>
        <v>4</v>
      </c>
      <c r="Q416" s="21">
        <f t="shared" si="19"/>
        <v>11</v>
      </c>
    </row>
    <row r="417" spans="1:18" ht="15.6" thickTop="1" thickBot="1" x14ac:dyDescent="0.35">
      <c r="A417" s="5" t="s">
        <v>299</v>
      </c>
      <c r="B417" s="5"/>
      <c r="C417" s="10">
        <v>0</v>
      </c>
      <c r="D417" s="29">
        <v>1</v>
      </c>
      <c r="E417" s="10">
        <v>2</v>
      </c>
      <c r="F417" s="29">
        <v>0</v>
      </c>
      <c r="G417" s="10">
        <v>2</v>
      </c>
      <c r="H417" s="29">
        <v>0</v>
      </c>
      <c r="I417" s="10">
        <v>0</v>
      </c>
      <c r="J417" s="29">
        <v>0</v>
      </c>
      <c r="K417" s="10">
        <v>1</v>
      </c>
      <c r="L417" s="29">
        <v>2</v>
      </c>
      <c r="M417" s="5"/>
      <c r="N417" s="10">
        <f t="shared" si="17"/>
        <v>5</v>
      </c>
      <c r="O417" s="29">
        <f t="shared" si="18"/>
        <v>3</v>
      </c>
      <c r="P417" s="5"/>
      <c r="Q417" s="39">
        <f t="shared" si="19"/>
        <v>8</v>
      </c>
      <c r="R417" s="5"/>
    </row>
    <row r="418" spans="1:18" ht="15.6" thickTop="1" thickBot="1" x14ac:dyDescent="0.35">
      <c r="A418" t="s">
        <v>228</v>
      </c>
      <c r="C418" s="13">
        <v>0</v>
      </c>
      <c r="D418" s="30">
        <v>0</v>
      </c>
      <c r="E418" s="13">
        <v>0</v>
      </c>
      <c r="F418" s="30">
        <v>0</v>
      </c>
      <c r="G418" s="13">
        <v>0</v>
      </c>
      <c r="H418" s="30">
        <v>0</v>
      </c>
      <c r="I418" s="13">
        <v>0</v>
      </c>
      <c r="J418" s="30">
        <v>0</v>
      </c>
      <c r="K418" s="13">
        <v>0</v>
      </c>
      <c r="L418" s="30">
        <v>0</v>
      </c>
      <c r="N418" s="13">
        <f t="shared" si="17"/>
        <v>0</v>
      </c>
      <c r="O418" s="30">
        <f t="shared" si="18"/>
        <v>0</v>
      </c>
      <c r="Q418" s="38">
        <f t="shared" si="19"/>
        <v>0</v>
      </c>
      <c r="R418" s="21">
        <f>SUM(Q418:Q420)</f>
        <v>0</v>
      </c>
    </row>
    <row r="419" spans="1:18" ht="15.6" thickTop="1" thickBot="1" x14ac:dyDescent="0.35">
      <c r="A419" t="s">
        <v>329</v>
      </c>
      <c r="C419" s="16">
        <v>0</v>
      </c>
      <c r="D419" s="31">
        <v>0</v>
      </c>
      <c r="E419" s="16">
        <v>0</v>
      </c>
      <c r="F419" s="31">
        <v>0</v>
      </c>
      <c r="G419" s="16">
        <v>0</v>
      </c>
      <c r="H419" s="31">
        <v>0</v>
      </c>
      <c r="I419" s="16">
        <v>0</v>
      </c>
      <c r="J419" s="31">
        <v>0</v>
      </c>
      <c r="K419" s="16">
        <v>0</v>
      </c>
      <c r="L419" s="31">
        <v>0</v>
      </c>
      <c r="N419" s="16">
        <f t="shared" si="17"/>
        <v>0</v>
      </c>
      <c r="O419" s="31">
        <f t="shared" si="18"/>
        <v>0</v>
      </c>
      <c r="Q419" s="21">
        <f t="shared" si="19"/>
        <v>0</v>
      </c>
    </row>
    <row r="420" spans="1:18" ht="15.6" thickTop="1" thickBot="1" x14ac:dyDescent="0.35">
      <c r="A420" s="5" t="s">
        <v>330</v>
      </c>
      <c r="B420" s="5"/>
      <c r="C420" s="10">
        <v>0</v>
      </c>
      <c r="D420" s="29">
        <v>0</v>
      </c>
      <c r="E420" s="10">
        <v>0</v>
      </c>
      <c r="F420" s="29">
        <v>0</v>
      </c>
      <c r="G420" s="10">
        <v>0</v>
      </c>
      <c r="H420" s="29">
        <v>0</v>
      </c>
      <c r="I420" s="10">
        <v>0</v>
      </c>
      <c r="J420" s="29">
        <v>0</v>
      </c>
      <c r="K420" s="10">
        <v>0</v>
      </c>
      <c r="L420" s="29">
        <v>0</v>
      </c>
      <c r="M420" s="5"/>
      <c r="N420" s="10">
        <f t="shared" si="17"/>
        <v>0</v>
      </c>
      <c r="O420" s="29">
        <f t="shared" si="18"/>
        <v>0</v>
      </c>
      <c r="P420" s="5"/>
      <c r="Q420" s="39">
        <f t="shared" si="19"/>
        <v>0</v>
      </c>
      <c r="R420" s="5"/>
    </row>
    <row r="421" spans="1:18" ht="15.6" thickTop="1" thickBot="1" x14ac:dyDescent="0.35">
      <c r="A421" t="s">
        <v>424</v>
      </c>
      <c r="C421" s="13">
        <v>0</v>
      </c>
      <c r="D421" s="30">
        <v>0</v>
      </c>
      <c r="E421" s="13">
        <v>0</v>
      </c>
      <c r="F421" s="30">
        <v>0</v>
      </c>
      <c r="G421" s="13">
        <v>0</v>
      </c>
      <c r="H421" s="30">
        <v>0</v>
      </c>
      <c r="I421" s="13">
        <v>0</v>
      </c>
      <c r="J421" s="30">
        <v>0</v>
      </c>
      <c r="K421" s="13">
        <v>0</v>
      </c>
      <c r="L421" s="30">
        <v>0</v>
      </c>
      <c r="N421" s="13">
        <f t="shared" si="17"/>
        <v>0</v>
      </c>
      <c r="O421" s="30">
        <f t="shared" si="18"/>
        <v>0</v>
      </c>
      <c r="Q421" s="38">
        <f t="shared" si="19"/>
        <v>0</v>
      </c>
      <c r="R421" s="21">
        <f>SUM(Q421:Q426)</f>
        <v>0</v>
      </c>
    </row>
    <row r="422" spans="1:18" ht="15.6" thickTop="1" thickBot="1" x14ac:dyDescent="0.35">
      <c r="A422" t="s">
        <v>246</v>
      </c>
      <c r="C422" s="16">
        <v>0</v>
      </c>
      <c r="D422" s="31">
        <v>0</v>
      </c>
      <c r="E422" s="16">
        <v>0</v>
      </c>
      <c r="F422" s="31">
        <v>0</v>
      </c>
      <c r="G422" s="16">
        <v>0</v>
      </c>
      <c r="H422" s="31">
        <v>0</v>
      </c>
      <c r="I422" s="16">
        <v>0</v>
      </c>
      <c r="J422" s="31">
        <v>0</v>
      </c>
      <c r="K422" s="16">
        <v>0</v>
      </c>
      <c r="L422" s="31">
        <v>0</v>
      </c>
      <c r="N422" s="16">
        <f t="shared" si="17"/>
        <v>0</v>
      </c>
      <c r="O422" s="31">
        <f t="shared" si="18"/>
        <v>0</v>
      </c>
      <c r="Q422" s="21">
        <f t="shared" si="19"/>
        <v>0</v>
      </c>
    </row>
    <row r="423" spans="1:18" ht="15.6" thickTop="1" thickBot="1" x14ac:dyDescent="0.35">
      <c r="A423" t="s">
        <v>425</v>
      </c>
      <c r="C423" s="16">
        <v>0</v>
      </c>
      <c r="D423" s="31">
        <v>0</v>
      </c>
      <c r="E423" s="16">
        <v>0</v>
      </c>
      <c r="F423" s="31">
        <v>0</v>
      </c>
      <c r="G423" s="16">
        <v>0</v>
      </c>
      <c r="H423" s="31">
        <v>0</v>
      </c>
      <c r="I423" s="16">
        <v>0</v>
      </c>
      <c r="J423" s="31">
        <v>0</v>
      </c>
      <c r="K423" s="16">
        <v>0</v>
      </c>
      <c r="L423" s="31">
        <v>0</v>
      </c>
      <c r="N423" s="16">
        <f t="shared" si="17"/>
        <v>0</v>
      </c>
      <c r="O423" s="31">
        <f t="shared" si="18"/>
        <v>0</v>
      </c>
      <c r="Q423" s="21">
        <f t="shared" si="19"/>
        <v>0</v>
      </c>
    </row>
    <row r="424" spans="1:18" ht="15.6" thickTop="1" thickBot="1" x14ac:dyDescent="0.35">
      <c r="A424" t="s">
        <v>426</v>
      </c>
      <c r="C424" s="16">
        <v>0</v>
      </c>
      <c r="D424" s="31">
        <v>0</v>
      </c>
      <c r="E424" s="16">
        <v>0</v>
      </c>
      <c r="F424" s="31">
        <v>0</v>
      </c>
      <c r="G424" s="16">
        <v>0</v>
      </c>
      <c r="H424" s="31">
        <v>0</v>
      </c>
      <c r="I424" s="16">
        <v>0</v>
      </c>
      <c r="J424" s="31">
        <v>0</v>
      </c>
      <c r="K424" s="16">
        <v>0</v>
      </c>
      <c r="L424" s="31">
        <v>0</v>
      </c>
      <c r="N424" s="16">
        <f t="shared" si="17"/>
        <v>0</v>
      </c>
      <c r="O424" s="31">
        <f t="shared" si="18"/>
        <v>0</v>
      </c>
      <c r="Q424" s="21">
        <f t="shared" si="19"/>
        <v>0</v>
      </c>
    </row>
    <row r="425" spans="1:18" ht="15.6" thickTop="1" thickBot="1" x14ac:dyDescent="0.35">
      <c r="A425" t="s">
        <v>427</v>
      </c>
      <c r="C425" s="16">
        <v>0</v>
      </c>
      <c r="D425" s="31">
        <v>0</v>
      </c>
      <c r="E425" s="16">
        <v>0</v>
      </c>
      <c r="F425" s="31">
        <v>0</v>
      </c>
      <c r="G425" s="16">
        <v>0</v>
      </c>
      <c r="H425" s="31">
        <v>0</v>
      </c>
      <c r="I425" s="16">
        <v>0</v>
      </c>
      <c r="J425" s="31">
        <v>0</v>
      </c>
      <c r="K425" s="16">
        <v>0</v>
      </c>
      <c r="L425" s="31">
        <v>0</v>
      </c>
      <c r="N425" s="16">
        <f t="shared" si="17"/>
        <v>0</v>
      </c>
      <c r="O425" s="31">
        <f t="shared" si="18"/>
        <v>0</v>
      </c>
      <c r="Q425" s="21">
        <f t="shared" si="19"/>
        <v>0</v>
      </c>
    </row>
    <row r="426" spans="1:18" ht="15.6" thickTop="1" thickBot="1" x14ac:dyDescent="0.35">
      <c r="A426" s="5" t="s">
        <v>428</v>
      </c>
      <c r="B426" s="5"/>
      <c r="C426" s="10">
        <v>0</v>
      </c>
      <c r="D426" s="29">
        <v>0</v>
      </c>
      <c r="E426" s="10">
        <v>0</v>
      </c>
      <c r="F426" s="29">
        <v>0</v>
      </c>
      <c r="G426" s="10">
        <v>0</v>
      </c>
      <c r="H426" s="29">
        <v>0</v>
      </c>
      <c r="I426" s="10">
        <v>0</v>
      </c>
      <c r="J426" s="29">
        <v>0</v>
      </c>
      <c r="K426" s="10">
        <v>0</v>
      </c>
      <c r="L426" s="29">
        <v>0</v>
      </c>
      <c r="M426" s="5"/>
      <c r="N426" s="10">
        <f t="shared" si="17"/>
        <v>0</v>
      </c>
      <c r="O426" s="29">
        <f t="shared" si="18"/>
        <v>0</v>
      </c>
      <c r="P426" s="5"/>
      <c r="Q426" s="39">
        <f t="shared" si="19"/>
        <v>0</v>
      </c>
      <c r="R426" s="5"/>
    </row>
    <row r="427" spans="1:18" ht="15.6" thickTop="1" thickBot="1" x14ac:dyDescent="0.35">
      <c r="A427" t="s">
        <v>263</v>
      </c>
      <c r="C427" s="13">
        <v>1</v>
      </c>
      <c r="D427" s="30">
        <v>0</v>
      </c>
      <c r="E427" s="13">
        <v>0</v>
      </c>
      <c r="F427" s="30">
        <v>0</v>
      </c>
      <c r="G427" s="13">
        <v>1</v>
      </c>
      <c r="H427" s="30">
        <v>1</v>
      </c>
      <c r="I427" s="13">
        <v>0</v>
      </c>
      <c r="J427" s="30">
        <v>2</v>
      </c>
      <c r="K427" s="13">
        <v>1</v>
      </c>
      <c r="L427" s="30">
        <v>0</v>
      </c>
      <c r="N427" s="13">
        <f t="shared" si="17"/>
        <v>3</v>
      </c>
      <c r="O427" s="30">
        <f t="shared" si="18"/>
        <v>3</v>
      </c>
      <c r="Q427" s="38">
        <f t="shared" si="19"/>
        <v>6</v>
      </c>
      <c r="R427" s="21">
        <f>SUM(Q427:Q432)</f>
        <v>27</v>
      </c>
    </row>
    <row r="428" spans="1:18" ht="15.6" thickTop="1" thickBot="1" x14ac:dyDescent="0.35">
      <c r="A428" t="s">
        <v>264</v>
      </c>
      <c r="C428" s="16">
        <v>1</v>
      </c>
      <c r="D428" s="31">
        <v>0</v>
      </c>
      <c r="E428" s="16">
        <v>1</v>
      </c>
      <c r="F428" s="31">
        <v>0</v>
      </c>
      <c r="G428" s="16">
        <v>1</v>
      </c>
      <c r="H428" s="31">
        <v>0</v>
      </c>
      <c r="I428" s="16">
        <v>0</v>
      </c>
      <c r="J428" s="31">
        <v>1</v>
      </c>
      <c r="K428" s="16">
        <v>0</v>
      </c>
      <c r="L428" s="31">
        <v>0</v>
      </c>
      <c r="N428" s="16">
        <f t="shared" si="17"/>
        <v>3</v>
      </c>
      <c r="O428" s="31">
        <f t="shared" si="18"/>
        <v>1</v>
      </c>
      <c r="Q428" s="21">
        <f t="shared" si="19"/>
        <v>4</v>
      </c>
    </row>
    <row r="429" spans="1:18" ht="15.6" thickTop="1" thickBot="1" x14ac:dyDescent="0.35">
      <c r="A429" t="s">
        <v>265</v>
      </c>
      <c r="C429" s="16">
        <v>0</v>
      </c>
      <c r="D429" s="31">
        <v>0</v>
      </c>
      <c r="E429" s="16">
        <v>0</v>
      </c>
      <c r="F429" s="31">
        <v>2</v>
      </c>
      <c r="G429" s="16">
        <v>0</v>
      </c>
      <c r="H429" s="31">
        <v>1</v>
      </c>
      <c r="I429" s="16">
        <v>0</v>
      </c>
      <c r="J429" s="31">
        <v>0</v>
      </c>
      <c r="K429" s="16">
        <v>0</v>
      </c>
      <c r="L429" s="31">
        <v>0</v>
      </c>
      <c r="N429" s="16">
        <f t="shared" ref="N429:N492" si="20">SUM(C429,E429,G429,I429,K429)</f>
        <v>0</v>
      </c>
      <c r="O429" s="31">
        <f t="shared" ref="O429:O492" si="21">SUM(D429,F429,H429,J429,L429)</f>
        <v>3</v>
      </c>
      <c r="Q429" s="21">
        <f t="shared" ref="Q429:Q492" si="22">SUM(N429,O429,)</f>
        <v>3</v>
      </c>
    </row>
    <row r="430" spans="1:18" ht="15.6" thickTop="1" thickBot="1" x14ac:dyDescent="0.35">
      <c r="A430" t="s">
        <v>266</v>
      </c>
      <c r="C430" s="16">
        <v>0</v>
      </c>
      <c r="D430" s="31">
        <v>0</v>
      </c>
      <c r="E430" s="16">
        <v>0</v>
      </c>
      <c r="F430" s="31">
        <v>0</v>
      </c>
      <c r="G430" s="16">
        <v>0</v>
      </c>
      <c r="H430" s="31">
        <v>0</v>
      </c>
      <c r="I430" s="16">
        <v>1</v>
      </c>
      <c r="J430" s="31">
        <v>0</v>
      </c>
      <c r="K430" s="16">
        <v>1</v>
      </c>
      <c r="L430" s="31">
        <v>0</v>
      </c>
      <c r="N430" s="16">
        <f t="shared" si="20"/>
        <v>2</v>
      </c>
      <c r="O430" s="31">
        <f t="shared" si="21"/>
        <v>0</v>
      </c>
      <c r="Q430" s="21">
        <f t="shared" si="22"/>
        <v>2</v>
      </c>
    </row>
    <row r="431" spans="1:18" ht="15.6" thickTop="1" thickBot="1" x14ac:dyDescent="0.35">
      <c r="A431" t="s">
        <v>267</v>
      </c>
      <c r="C431" s="16">
        <v>0</v>
      </c>
      <c r="D431" s="31">
        <v>1</v>
      </c>
      <c r="E431" s="16">
        <v>0</v>
      </c>
      <c r="F431" s="31">
        <v>0</v>
      </c>
      <c r="G431" s="16">
        <v>0</v>
      </c>
      <c r="H431" s="31">
        <v>3</v>
      </c>
      <c r="I431" s="16">
        <v>3</v>
      </c>
      <c r="J431" s="31">
        <v>0</v>
      </c>
      <c r="K431" s="16">
        <v>0</v>
      </c>
      <c r="L431" s="31">
        <v>1</v>
      </c>
      <c r="N431" s="16">
        <f t="shared" si="20"/>
        <v>3</v>
      </c>
      <c r="O431" s="31">
        <f t="shared" si="21"/>
        <v>5</v>
      </c>
      <c r="Q431" s="21">
        <f t="shared" si="22"/>
        <v>8</v>
      </c>
    </row>
    <row r="432" spans="1:18" ht="15.6" thickTop="1" thickBot="1" x14ac:dyDescent="0.35">
      <c r="A432" s="5" t="s">
        <v>268</v>
      </c>
      <c r="B432" s="5"/>
      <c r="C432" s="10">
        <v>0</v>
      </c>
      <c r="D432" s="29">
        <v>1</v>
      </c>
      <c r="E432" s="10">
        <v>0</v>
      </c>
      <c r="F432" s="29">
        <v>0</v>
      </c>
      <c r="G432" s="10">
        <v>1</v>
      </c>
      <c r="H432" s="29">
        <v>1</v>
      </c>
      <c r="I432" s="10">
        <v>1</v>
      </c>
      <c r="J432" s="29">
        <v>0</v>
      </c>
      <c r="K432" s="10">
        <v>0</v>
      </c>
      <c r="L432" s="29">
        <v>0</v>
      </c>
      <c r="M432" s="5"/>
      <c r="N432" s="10">
        <f t="shared" si="20"/>
        <v>2</v>
      </c>
      <c r="O432" s="29">
        <f t="shared" si="21"/>
        <v>2</v>
      </c>
      <c r="P432" s="5"/>
      <c r="Q432" s="39">
        <f t="shared" si="22"/>
        <v>4</v>
      </c>
      <c r="R432" s="5"/>
    </row>
    <row r="433" spans="1:18" ht="15.6" thickTop="1" thickBot="1" x14ac:dyDescent="0.35">
      <c r="A433" t="s">
        <v>446</v>
      </c>
      <c r="C433" s="13">
        <v>2</v>
      </c>
      <c r="D433" s="30">
        <v>1</v>
      </c>
      <c r="E433" s="13">
        <v>2</v>
      </c>
      <c r="F433" s="30">
        <v>4</v>
      </c>
      <c r="G433" s="13">
        <v>1</v>
      </c>
      <c r="H433" s="30">
        <v>6</v>
      </c>
      <c r="I433" s="13">
        <v>2</v>
      </c>
      <c r="J433" s="30">
        <v>5</v>
      </c>
      <c r="K433" s="13">
        <v>1</v>
      </c>
      <c r="L433" s="30">
        <v>2</v>
      </c>
      <c r="N433" s="13">
        <f t="shared" si="20"/>
        <v>8</v>
      </c>
      <c r="O433" s="30">
        <f t="shared" si="21"/>
        <v>18</v>
      </c>
      <c r="Q433" s="38">
        <f t="shared" si="22"/>
        <v>26</v>
      </c>
      <c r="R433" s="21">
        <f>SUM(Q433:Q435)</f>
        <v>76</v>
      </c>
    </row>
    <row r="434" spans="1:18" ht="15.6" thickTop="1" thickBot="1" x14ac:dyDescent="0.35">
      <c r="A434" t="s">
        <v>251</v>
      </c>
      <c r="C434" s="16">
        <v>2</v>
      </c>
      <c r="D434" s="31">
        <v>3</v>
      </c>
      <c r="E434" s="16">
        <v>1</v>
      </c>
      <c r="F434" s="31">
        <v>1</v>
      </c>
      <c r="G434" s="16">
        <v>3</v>
      </c>
      <c r="H434" s="31">
        <v>4</v>
      </c>
      <c r="I434" s="16">
        <v>6</v>
      </c>
      <c r="J434" s="31">
        <v>3</v>
      </c>
      <c r="K434" s="16">
        <v>2</v>
      </c>
      <c r="L434" s="31">
        <v>2</v>
      </c>
      <c r="N434" s="16">
        <f t="shared" si="20"/>
        <v>14</v>
      </c>
      <c r="O434" s="31">
        <f t="shared" si="21"/>
        <v>13</v>
      </c>
      <c r="Q434" s="21">
        <f t="shared" si="22"/>
        <v>27</v>
      </c>
    </row>
    <row r="435" spans="1:18" ht="15.6" thickTop="1" thickBot="1" x14ac:dyDescent="0.35">
      <c r="A435" s="5" t="s">
        <v>447</v>
      </c>
      <c r="B435" s="5"/>
      <c r="C435" s="10">
        <v>2</v>
      </c>
      <c r="D435" s="29">
        <v>2</v>
      </c>
      <c r="E435" s="10">
        <v>1</v>
      </c>
      <c r="F435" s="29">
        <v>3</v>
      </c>
      <c r="G435" s="10">
        <v>3</v>
      </c>
      <c r="H435" s="29">
        <v>3</v>
      </c>
      <c r="I435" s="10">
        <v>0</v>
      </c>
      <c r="J435" s="29">
        <v>4</v>
      </c>
      <c r="K435" s="10">
        <v>3</v>
      </c>
      <c r="L435" s="29">
        <v>2</v>
      </c>
      <c r="M435" s="5"/>
      <c r="N435" s="10">
        <f t="shared" si="20"/>
        <v>9</v>
      </c>
      <c r="O435" s="29">
        <f t="shared" si="21"/>
        <v>14</v>
      </c>
      <c r="P435" s="5"/>
      <c r="Q435" s="39">
        <f t="shared" si="22"/>
        <v>23</v>
      </c>
      <c r="R435" s="5"/>
    </row>
    <row r="436" spans="1:18" ht="15.6" thickTop="1" thickBot="1" x14ac:dyDescent="0.35">
      <c r="A436" t="s">
        <v>290</v>
      </c>
      <c r="C436" s="13">
        <v>0</v>
      </c>
      <c r="D436" s="30">
        <v>0</v>
      </c>
      <c r="E436" s="13">
        <v>0</v>
      </c>
      <c r="F436" s="30">
        <v>0</v>
      </c>
      <c r="G436" s="13">
        <v>0</v>
      </c>
      <c r="H436" s="30">
        <v>0</v>
      </c>
      <c r="I436" s="13">
        <v>0</v>
      </c>
      <c r="J436" s="30">
        <v>0</v>
      </c>
      <c r="K436" s="13">
        <v>0</v>
      </c>
      <c r="L436" s="30">
        <v>0</v>
      </c>
      <c r="N436" s="13">
        <f t="shared" si="20"/>
        <v>0</v>
      </c>
      <c r="O436" s="30">
        <f t="shared" si="21"/>
        <v>0</v>
      </c>
      <c r="Q436" s="38">
        <f t="shared" si="22"/>
        <v>0</v>
      </c>
      <c r="R436" s="21">
        <f>SUM(Q436:Q440)</f>
        <v>19</v>
      </c>
    </row>
    <row r="437" spans="1:18" ht="15.6" thickTop="1" thickBot="1" x14ac:dyDescent="0.35">
      <c r="A437" t="s">
        <v>219</v>
      </c>
      <c r="C437" s="16">
        <v>0</v>
      </c>
      <c r="D437" s="31">
        <v>0</v>
      </c>
      <c r="E437" s="16">
        <v>0</v>
      </c>
      <c r="F437" s="31">
        <v>0</v>
      </c>
      <c r="G437" s="16">
        <v>0</v>
      </c>
      <c r="H437" s="31">
        <v>0</v>
      </c>
      <c r="I437" s="16">
        <v>0</v>
      </c>
      <c r="J437" s="31">
        <v>0</v>
      </c>
      <c r="K437" s="16">
        <v>0</v>
      </c>
      <c r="L437" s="31">
        <v>0</v>
      </c>
      <c r="N437" s="16">
        <f t="shared" si="20"/>
        <v>0</v>
      </c>
      <c r="O437" s="31">
        <f t="shared" si="21"/>
        <v>0</v>
      </c>
      <c r="Q437" s="21">
        <f t="shared" si="22"/>
        <v>0</v>
      </c>
    </row>
    <row r="438" spans="1:18" ht="15.6" thickTop="1" thickBot="1" x14ac:dyDescent="0.35">
      <c r="A438" t="s">
        <v>291</v>
      </c>
      <c r="C438" s="16">
        <v>0</v>
      </c>
      <c r="D438" s="31">
        <v>0</v>
      </c>
      <c r="E438" s="16">
        <v>0</v>
      </c>
      <c r="F438" s="31">
        <v>0</v>
      </c>
      <c r="G438" s="16">
        <v>0</v>
      </c>
      <c r="H438" s="31">
        <v>0</v>
      </c>
      <c r="I438" s="16">
        <v>0</v>
      </c>
      <c r="J438" s="31">
        <v>0</v>
      </c>
      <c r="K438" s="16">
        <v>0</v>
      </c>
      <c r="L438" s="31">
        <v>0</v>
      </c>
      <c r="N438" s="16">
        <f t="shared" si="20"/>
        <v>0</v>
      </c>
      <c r="O438" s="31">
        <f t="shared" si="21"/>
        <v>0</v>
      </c>
      <c r="Q438" s="21">
        <f t="shared" si="22"/>
        <v>0</v>
      </c>
    </row>
    <row r="439" spans="1:18" ht="15.6" thickTop="1" thickBot="1" x14ac:dyDescent="0.35">
      <c r="A439" t="s">
        <v>292</v>
      </c>
      <c r="C439" s="16">
        <v>0</v>
      </c>
      <c r="D439" s="31">
        <v>0</v>
      </c>
      <c r="E439" s="16">
        <v>0</v>
      </c>
      <c r="F439" s="31">
        <v>0</v>
      </c>
      <c r="G439" s="16">
        <v>0</v>
      </c>
      <c r="H439" s="31">
        <v>0</v>
      </c>
      <c r="I439" s="16">
        <v>0</v>
      </c>
      <c r="J439" s="31">
        <v>0</v>
      </c>
      <c r="K439" s="16">
        <v>0</v>
      </c>
      <c r="L439" s="31">
        <v>0</v>
      </c>
      <c r="N439" s="16">
        <f t="shared" si="20"/>
        <v>0</v>
      </c>
      <c r="O439" s="31">
        <f t="shared" si="21"/>
        <v>0</v>
      </c>
      <c r="Q439" s="21">
        <f t="shared" si="22"/>
        <v>0</v>
      </c>
    </row>
    <row r="440" spans="1:18" ht="15.6" thickTop="1" thickBot="1" x14ac:dyDescent="0.35">
      <c r="A440" s="5" t="s">
        <v>293</v>
      </c>
      <c r="B440" s="5"/>
      <c r="C440" s="10">
        <v>4</v>
      </c>
      <c r="D440" s="29">
        <v>1</v>
      </c>
      <c r="E440" s="10">
        <v>2</v>
      </c>
      <c r="F440" s="29">
        <v>2</v>
      </c>
      <c r="G440" s="10">
        <v>0</v>
      </c>
      <c r="H440" s="29">
        <v>1</v>
      </c>
      <c r="I440" s="10">
        <v>2</v>
      </c>
      <c r="J440" s="29">
        <v>3</v>
      </c>
      <c r="K440" s="10">
        <v>0</v>
      </c>
      <c r="L440" s="29">
        <v>4</v>
      </c>
      <c r="M440" s="5"/>
      <c r="N440" s="10">
        <f t="shared" si="20"/>
        <v>8</v>
      </c>
      <c r="O440" s="29">
        <f t="shared" si="21"/>
        <v>11</v>
      </c>
      <c r="P440" s="5"/>
      <c r="Q440" s="39">
        <f t="shared" si="22"/>
        <v>19</v>
      </c>
      <c r="R440" s="5"/>
    </row>
    <row r="441" spans="1:18" ht="15.6" thickTop="1" thickBot="1" x14ac:dyDescent="0.35">
      <c r="A441" t="s">
        <v>239</v>
      </c>
      <c r="C441" s="13">
        <v>0</v>
      </c>
      <c r="D441" s="30">
        <v>0</v>
      </c>
      <c r="E441" s="13">
        <v>0</v>
      </c>
      <c r="F441" s="30">
        <v>0</v>
      </c>
      <c r="G441" s="13">
        <v>0</v>
      </c>
      <c r="H441" s="30">
        <v>0</v>
      </c>
      <c r="I441" s="13">
        <v>0</v>
      </c>
      <c r="J441" s="30">
        <v>0</v>
      </c>
      <c r="K441" s="13">
        <v>0</v>
      </c>
      <c r="L441" s="30">
        <v>0</v>
      </c>
      <c r="N441" s="13">
        <f t="shared" si="20"/>
        <v>0</v>
      </c>
      <c r="O441" s="30">
        <f t="shared" si="21"/>
        <v>0</v>
      </c>
      <c r="Q441" s="38">
        <f t="shared" si="22"/>
        <v>0</v>
      </c>
      <c r="R441" s="21">
        <f>SUM(Q441:Q443)</f>
        <v>0</v>
      </c>
    </row>
    <row r="442" spans="1:18" ht="15.6" thickTop="1" thickBot="1" x14ac:dyDescent="0.35">
      <c r="A442" t="s">
        <v>359</v>
      </c>
      <c r="C442" s="16">
        <v>0</v>
      </c>
      <c r="D442" s="31">
        <v>0</v>
      </c>
      <c r="E442" s="16">
        <v>0</v>
      </c>
      <c r="F442" s="31">
        <v>0</v>
      </c>
      <c r="G442" s="16">
        <v>0</v>
      </c>
      <c r="H442" s="31">
        <v>0</v>
      </c>
      <c r="I442" s="16">
        <v>0</v>
      </c>
      <c r="J442" s="31">
        <v>0</v>
      </c>
      <c r="K442" s="16">
        <v>0</v>
      </c>
      <c r="L442" s="31">
        <v>0</v>
      </c>
      <c r="N442" s="16">
        <f t="shared" si="20"/>
        <v>0</v>
      </c>
      <c r="O442" s="31">
        <f t="shared" si="21"/>
        <v>0</v>
      </c>
      <c r="Q442" s="21">
        <f t="shared" si="22"/>
        <v>0</v>
      </c>
    </row>
    <row r="443" spans="1:18" ht="15.6" thickTop="1" thickBot="1" x14ac:dyDescent="0.35">
      <c r="A443" s="5" t="s">
        <v>360</v>
      </c>
      <c r="B443" s="5"/>
      <c r="C443" s="10">
        <v>0</v>
      </c>
      <c r="D443" s="29">
        <v>0</v>
      </c>
      <c r="E443" s="10">
        <v>0</v>
      </c>
      <c r="F443" s="29">
        <v>0</v>
      </c>
      <c r="G443" s="10">
        <v>0</v>
      </c>
      <c r="H443" s="29">
        <v>0</v>
      </c>
      <c r="I443" s="10">
        <v>0</v>
      </c>
      <c r="J443" s="29">
        <v>0</v>
      </c>
      <c r="K443" s="10">
        <v>0</v>
      </c>
      <c r="L443" s="29">
        <v>0</v>
      </c>
      <c r="M443" s="5"/>
      <c r="N443" s="10">
        <f t="shared" si="20"/>
        <v>0</v>
      </c>
      <c r="O443" s="29">
        <f t="shared" si="21"/>
        <v>0</v>
      </c>
      <c r="P443" s="5"/>
      <c r="Q443" s="39">
        <f t="shared" si="22"/>
        <v>0</v>
      </c>
      <c r="R443" s="5"/>
    </row>
    <row r="444" spans="1:18" ht="15.6" thickTop="1" thickBot="1" x14ac:dyDescent="0.35">
      <c r="A444" t="s">
        <v>344</v>
      </c>
      <c r="C444" s="13">
        <v>0</v>
      </c>
      <c r="D444" s="30">
        <v>0</v>
      </c>
      <c r="E444" s="13">
        <v>0</v>
      </c>
      <c r="F444" s="30">
        <v>0</v>
      </c>
      <c r="G444" s="13">
        <v>0</v>
      </c>
      <c r="H444" s="30">
        <v>0</v>
      </c>
      <c r="I444" s="13">
        <v>0</v>
      </c>
      <c r="J444" s="30">
        <v>0</v>
      </c>
      <c r="K444" s="13">
        <v>0</v>
      </c>
      <c r="L444" s="30">
        <v>0</v>
      </c>
      <c r="N444" s="13">
        <f t="shared" si="20"/>
        <v>0</v>
      </c>
      <c r="O444" s="30">
        <f t="shared" si="21"/>
        <v>0</v>
      </c>
      <c r="Q444" s="38">
        <f t="shared" si="22"/>
        <v>0</v>
      </c>
      <c r="R444" s="21">
        <f>SUM(Q444:Q449)</f>
        <v>0</v>
      </c>
    </row>
    <row r="445" spans="1:18" ht="15.6" thickTop="1" thickBot="1" x14ac:dyDescent="0.35">
      <c r="A445" t="s">
        <v>345</v>
      </c>
      <c r="C445" s="16">
        <v>0</v>
      </c>
      <c r="D445" s="31">
        <v>0</v>
      </c>
      <c r="E445" s="16">
        <v>0</v>
      </c>
      <c r="F445" s="31">
        <v>0</v>
      </c>
      <c r="G445" s="16">
        <v>0</v>
      </c>
      <c r="H445" s="31">
        <v>0</v>
      </c>
      <c r="I445" s="16">
        <v>0</v>
      </c>
      <c r="J445" s="31">
        <v>0</v>
      </c>
      <c r="K445" s="16">
        <v>0</v>
      </c>
      <c r="L445" s="31">
        <v>0</v>
      </c>
      <c r="N445" s="16">
        <f t="shared" si="20"/>
        <v>0</v>
      </c>
      <c r="O445" s="31">
        <f t="shared" si="21"/>
        <v>0</v>
      </c>
      <c r="Q445" s="21">
        <f t="shared" si="22"/>
        <v>0</v>
      </c>
    </row>
    <row r="446" spans="1:18" ht="15.6" thickTop="1" thickBot="1" x14ac:dyDescent="0.35">
      <c r="A446" t="s">
        <v>346</v>
      </c>
      <c r="C446" s="16">
        <v>0</v>
      </c>
      <c r="D446" s="31">
        <v>0</v>
      </c>
      <c r="E446" s="16">
        <v>0</v>
      </c>
      <c r="F446" s="31">
        <v>0</v>
      </c>
      <c r="G446" s="16">
        <v>0</v>
      </c>
      <c r="H446" s="31">
        <v>0</v>
      </c>
      <c r="I446" s="16">
        <v>0</v>
      </c>
      <c r="J446" s="31">
        <v>0</v>
      </c>
      <c r="K446" s="16">
        <v>0</v>
      </c>
      <c r="L446" s="31">
        <v>0</v>
      </c>
      <c r="N446" s="16">
        <f t="shared" si="20"/>
        <v>0</v>
      </c>
      <c r="O446" s="31">
        <f t="shared" si="21"/>
        <v>0</v>
      </c>
      <c r="Q446" s="21">
        <f t="shared" si="22"/>
        <v>0</v>
      </c>
    </row>
    <row r="447" spans="1:18" ht="15.6" thickTop="1" thickBot="1" x14ac:dyDescent="0.35">
      <c r="A447" t="s">
        <v>347</v>
      </c>
      <c r="C447" s="16">
        <v>0</v>
      </c>
      <c r="D447" s="31">
        <v>0</v>
      </c>
      <c r="E447" s="16">
        <v>0</v>
      </c>
      <c r="F447" s="31">
        <v>0</v>
      </c>
      <c r="G447" s="16">
        <v>0</v>
      </c>
      <c r="H447" s="31">
        <v>0</v>
      </c>
      <c r="I447" s="16">
        <v>0</v>
      </c>
      <c r="J447" s="31">
        <v>0</v>
      </c>
      <c r="K447" s="16">
        <v>0</v>
      </c>
      <c r="L447" s="31">
        <v>0</v>
      </c>
      <c r="N447" s="16">
        <f t="shared" si="20"/>
        <v>0</v>
      </c>
      <c r="O447" s="31">
        <f t="shared" si="21"/>
        <v>0</v>
      </c>
      <c r="Q447" s="21">
        <f t="shared" si="22"/>
        <v>0</v>
      </c>
    </row>
    <row r="448" spans="1:18" ht="15.6" thickTop="1" thickBot="1" x14ac:dyDescent="0.35">
      <c r="A448" t="s">
        <v>348</v>
      </c>
      <c r="C448" s="16">
        <v>0</v>
      </c>
      <c r="D448" s="31">
        <v>0</v>
      </c>
      <c r="E448" s="16">
        <v>0</v>
      </c>
      <c r="F448" s="31">
        <v>0</v>
      </c>
      <c r="G448" s="16">
        <v>0</v>
      </c>
      <c r="H448" s="31">
        <v>0</v>
      </c>
      <c r="I448" s="16">
        <v>0</v>
      </c>
      <c r="J448" s="31">
        <v>0</v>
      </c>
      <c r="K448" s="16">
        <v>0</v>
      </c>
      <c r="L448" s="31">
        <v>0</v>
      </c>
      <c r="N448" s="16">
        <f t="shared" si="20"/>
        <v>0</v>
      </c>
      <c r="O448" s="31">
        <f t="shared" si="21"/>
        <v>0</v>
      </c>
      <c r="Q448" s="21">
        <f t="shared" si="22"/>
        <v>0</v>
      </c>
    </row>
    <row r="449" spans="1:18" ht="15.6" thickTop="1" thickBot="1" x14ac:dyDescent="0.35">
      <c r="A449" s="5" t="s">
        <v>349</v>
      </c>
      <c r="B449" s="5"/>
      <c r="C449" s="10">
        <v>0</v>
      </c>
      <c r="D449" s="29">
        <v>0</v>
      </c>
      <c r="E449" s="10">
        <v>0</v>
      </c>
      <c r="F449" s="29">
        <v>0</v>
      </c>
      <c r="G449" s="10">
        <v>0</v>
      </c>
      <c r="H449" s="29">
        <v>0</v>
      </c>
      <c r="I449" s="10">
        <v>0</v>
      </c>
      <c r="J449" s="29">
        <v>0</v>
      </c>
      <c r="K449" s="10">
        <v>0</v>
      </c>
      <c r="L449" s="29">
        <v>0</v>
      </c>
      <c r="M449" s="5"/>
      <c r="N449" s="10">
        <f t="shared" si="20"/>
        <v>0</v>
      </c>
      <c r="O449" s="29">
        <f t="shared" si="21"/>
        <v>0</v>
      </c>
      <c r="P449" s="5"/>
      <c r="Q449" s="39">
        <f t="shared" si="22"/>
        <v>0</v>
      </c>
      <c r="R449" s="5"/>
    </row>
    <row r="450" spans="1:18" ht="15.6" thickTop="1" thickBot="1" x14ac:dyDescent="0.35">
      <c r="A450" t="s">
        <v>180</v>
      </c>
      <c r="C450" s="13">
        <v>0</v>
      </c>
      <c r="D450" s="30">
        <v>0</v>
      </c>
      <c r="E450" s="13">
        <v>0</v>
      </c>
      <c r="F450" s="30">
        <v>0</v>
      </c>
      <c r="G450" s="13">
        <v>0</v>
      </c>
      <c r="H450" s="30">
        <v>0</v>
      </c>
      <c r="I450" s="13">
        <v>0</v>
      </c>
      <c r="J450" s="30">
        <v>0</v>
      </c>
      <c r="K450" s="13">
        <v>0</v>
      </c>
      <c r="L450" s="30">
        <v>0</v>
      </c>
      <c r="N450" s="13">
        <f t="shared" si="20"/>
        <v>0</v>
      </c>
      <c r="O450" s="30">
        <f t="shared" si="21"/>
        <v>0</v>
      </c>
      <c r="Q450" s="38">
        <f t="shared" si="22"/>
        <v>0</v>
      </c>
      <c r="R450" s="21">
        <f>SUM(Q450:Q455)</f>
        <v>7</v>
      </c>
    </row>
    <row r="451" spans="1:18" ht="15.6" thickTop="1" thickBot="1" x14ac:dyDescent="0.35">
      <c r="A451" t="s">
        <v>181</v>
      </c>
      <c r="C451" s="16">
        <v>0</v>
      </c>
      <c r="D451" s="31">
        <v>0</v>
      </c>
      <c r="E451" s="16">
        <v>0</v>
      </c>
      <c r="F451" s="31">
        <v>0</v>
      </c>
      <c r="G451" s="16">
        <v>0</v>
      </c>
      <c r="H451" s="31">
        <v>0</v>
      </c>
      <c r="I451" s="16">
        <v>0</v>
      </c>
      <c r="J451" s="31">
        <v>0</v>
      </c>
      <c r="K451" s="16">
        <v>0</v>
      </c>
      <c r="L451" s="31">
        <v>0</v>
      </c>
      <c r="N451" s="16">
        <f t="shared" si="20"/>
        <v>0</v>
      </c>
      <c r="O451" s="31">
        <f t="shared" si="21"/>
        <v>0</v>
      </c>
      <c r="Q451" s="21">
        <f t="shared" si="22"/>
        <v>0</v>
      </c>
    </row>
    <row r="452" spans="1:18" ht="15.6" thickTop="1" thickBot="1" x14ac:dyDescent="0.35">
      <c r="A452" t="s">
        <v>182</v>
      </c>
      <c r="C452" s="16">
        <v>0</v>
      </c>
      <c r="D452" s="31">
        <v>0</v>
      </c>
      <c r="E452" s="16">
        <v>0</v>
      </c>
      <c r="F452" s="31">
        <v>0</v>
      </c>
      <c r="G452" s="16">
        <v>0</v>
      </c>
      <c r="H452" s="31">
        <v>0</v>
      </c>
      <c r="I452" s="16">
        <v>0</v>
      </c>
      <c r="J452" s="31">
        <v>0</v>
      </c>
      <c r="K452" s="16">
        <v>0</v>
      </c>
      <c r="L452" s="31">
        <v>0</v>
      </c>
      <c r="N452" s="16">
        <f t="shared" si="20"/>
        <v>0</v>
      </c>
      <c r="O452" s="31">
        <f t="shared" si="21"/>
        <v>0</v>
      </c>
      <c r="Q452" s="21">
        <f t="shared" si="22"/>
        <v>0</v>
      </c>
    </row>
    <row r="453" spans="1:18" ht="15.6" thickTop="1" thickBot="1" x14ac:dyDescent="0.35">
      <c r="A453" t="s">
        <v>183</v>
      </c>
      <c r="C453" s="16">
        <v>1</v>
      </c>
      <c r="D453" s="31">
        <v>0</v>
      </c>
      <c r="E453" s="16">
        <v>0</v>
      </c>
      <c r="F453" s="31">
        <v>0</v>
      </c>
      <c r="G453" s="16">
        <v>3</v>
      </c>
      <c r="H453" s="31">
        <v>1</v>
      </c>
      <c r="I453" s="16">
        <v>0</v>
      </c>
      <c r="J453" s="31">
        <v>1</v>
      </c>
      <c r="K453" s="16">
        <v>0</v>
      </c>
      <c r="L453" s="31">
        <v>1</v>
      </c>
      <c r="N453" s="16">
        <f t="shared" si="20"/>
        <v>4</v>
      </c>
      <c r="O453" s="31">
        <f t="shared" si="21"/>
        <v>3</v>
      </c>
      <c r="Q453" s="21">
        <f t="shared" si="22"/>
        <v>7</v>
      </c>
    </row>
    <row r="454" spans="1:18" ht="15.6" thickTop="1" thickBot="1" x14ac:dyDescent="0.35">
      <c r="A454" t="s">
        <v>184</v>
      </c>
      <c r="C454" s="16">
        <v>0</v>
      </c>
      <c r="D454" s="31">
        <v>0</v>
      </c>
      <c r="E454" s="16">
        <v>0</v>
      </c>
      <c r="F454" s="31">
        <v>0</v>
      </c>
      <c r="G454" s="16">
        <v>0</v>
      </c>
      <c r="H454" s="31">
        <v>0</v>
      </c>
      <c r="I454" s="16">
        <v>0</v>
      </c>
      <c r="J454" s="31">
        <v>0</v>
      </c>
      <c r="K454" s="16">
        <v>0</v>
      </c>
      <c r="L454" s="31">
        <v>0</v>
      </c>
      <c r="N454" s="16">
        <f t="shared" si="20"/>
        <v>0</v>
      </c>
      <c r="O454" s="31">
        <f t="shared" si="21"/>
        <v>0</v>
      </c>
      <c r="Q454" s="21">
        <f t="shared" si="22"/>
        <v>0</v>
      </c>
    </row>
    <row r="455" spans="1:18" ht="15.6" thickTop="1" thickBot="1" x14ac:dyDescent="0.35">
      <c r="A455" s="5" t="s">
        <v>185</v>
      </c>
      <c r="B455" s="5"/>
      <c r="C455" s="10">
        <v>0</v>
      </c>
      <c r="D455" s="29">
        <v>0</v>
      </c>
      <c r="E455" s="10">
        <v>0</v>
      </c>
      <c r="F455" s="29">
        <v>0</v>
      </c>
      <c r="G455" s="10">
        <v>0</v>
      </c>
      <c r="H455" s="29">
        <v>0</v>
      </c>
      <c r="I455" s="10">
        <v>0</v>
      </c>
      <c r="J455" s="29">
        <v>0</v>
      </c>
      <c r="K455" s="10">
        <v>0</v>
      </c>
      <c r="L455" s="29">
        <v>0</v>
      </c>
      <c r="M455" s="5"/>
      <c r="N455" s="10">
        <f t="shared" si="20"/>
        <v>0</v>
      </c>
      <c r="O455" s="29">
        <f t="shared" si="21"/>
        <v>0</v>
      </c>
      <c r="P455" s="5"/>
      <c r="Q455" s="39">
        <f t="shared" si="22"/>
        <v>0</v>
      </c>
      <c r="R455" s="5"/>
    </row>
    <row r="456" spans="1:18" ht="15.6" thickTop="1" thickBot="1" x14ac:dyDescent="0.35">
      <c r="A456" t="s">
        <v>419</v>
      </c>
      <c r="C456" s="13">
        <v>0</v>
      </c>
      <c r="D456" s="30">
        <v>0</v>
      </c>
      <c r="E456" s="13">
        <v>0</v>
      </c>
      <c r="F456" s="30">
        <v>0</v>
      </c>
      <c r="G456" s="13">
        <v>0</v>
      </c>
      <c r="H456" s="30">
        <v>0</v>
      </c>
      <c r="I456" s="13">
        <v>0</v>
      </c>
      <c r="J456" s="30">
        <v>0</v>
      </c>
      <c r="K456" s="13">
        <v>0</v>
      </c>
      <c r="L456" s="30">
        <v>0</v>
      </c>
      <c r="N456" s="13">
        <f t="shared" si="20"/>
        <v>0</v>
      </c>
      <c r="O456" s="30">
        <f t="shared" si="21"/>
        <v>0</v>
      </c>
      <c r="Q456" s="38">
        <f t="shared" si="22"/>
        <v>0</v>
      </c>
      <c r="R456" s="21">
        <f>SUM(Q456:Q461)</f>
        <v>0</v>
      </c>
    </row>
    <row r="457" spans="1:18" ht="15.6" thickTop="1" thickBot="1" x14ac:dyDescent="0.35">
      <c r="A457" t="s">
        <v>420</v>
      </c>
      <c r="C457" s="16">
        <v>0</v>
      </c>
      <c r="D457" s="31">
        <v>0</v>
      </c>
      <c r="E457" s="16">
        <v>0</v>
      </c>
      <c r="F457" s="31">
        <v>0</v>
      </c>
      <c r="G457" s="16">
        <v>0</v>
      </c>
      <c r="H457" s="31">
        <v>0</v>
      </c>
      <c r="I457" s="16">
        <v>0</v>
      </c>
      <c r="J457" s="31">
        <v>0</v>
      </c>
      <c r="K457" s="16">
        <v>0</v>
      </c>
      <c r="L457" s="31">
        <v>0</v>
      </c>
      <c r="N457" s="16">
        <f t="shared" si="20"/>
        <v>0</v>
      </c>
      <c r="O457" s="31">
        <f t="shared" si="21"/>
        <v>0</v>
      </c>
      <c r="Q457" s="21">
        <f t="shared" si="22"/>
        <v>0</v>
      </c>
    </row>
    <row r="458" spans="1:18" ht="15.6" thickTop="1" thickBot="1" x14ac:dyDescent="0.35">
      <c r="A458" t="s">
        <v>421</v>
      </c>
      <c r="C458" s="16">
        <v>0</v>
      </c>
      <c r="D458" s="31">
        <v>0</v>
      </c>
      <c r="E458" s="16">
        <v>0</v>
      </c>
      <c r="F458" s="31">
        <v>0</v>
      </c>
      <c r="G458" s="16">
        <v>0</v>
      </c>
      <c r="H458" s="31">
        <v>0</v>
      </c>
      <c r="I458" s="16">
        <v>0</v>
      </c>
      <c r="J458" s="31">
        <v>0</v>
      </c>
      <c r="K458" s="16">
        <v>0</v>
      </c>
      <c r="L458" s="31">
        <v>0</v>
      </c>
      <c r="N458" s="16">
        <f t="shared" si="20"/>
        <v>0</v>
      </c>
      <c r="O458" s="31">
        <f t="shared" si="21"/>
        <v>0</v>
      </c>
      <c r="Q458" s="21">
        <f t="shared" si="22"/>
        <v>0</v>
      </c>
    </row>
    <row r="459" spans="1:18" ht="15.6" thickTop="1" thickBot="1" x14ac:dyDescent="0.35">
      <c r="A459" t="s">
        <v>456</v>
      </c>
      <c r="C459" s="16">
        <v>0</v>
      </c>
      <c r="D459" s="31">
        <v>0</v>
      </c>
      <c r="E459" s="16">
        <v>0</v>
      </c>
      <c r="F459" s="31">
        <v>0</v>
      </c>
      <c r="G459" s="16">
        <v>0</v>
      </c>
      <c r="H459" s="31">
        <v>0</v>
      </c>
      <c r="I459" s="16">
        <v>0</v>
      </c>
      <c r="J459" s="31">
        <v>0</v>
      </c>
      <c r="K459" s="16">
        <v>0</v>
      </c>
      <c r="L459" s="31">
        <v>0</v>
      </c>
      <c r="N459" s="16">
        <f t="shared" si="20"/>
        <v>0</v>
      </c>
      <c r="O459" s="31">
        <f t="shared" si="21"/>
        <v>0</v>
      </c>
      <c r="Q459" s="21">
        <f t="shared" si="22"/>
        <v>0</v>
      </c>
    </row>
    <row r="460" spans="1:18" ht="15.6" thickTop="1" thickBot="1" x14ac:dyDescent="0.35">
      <c r="A460" t="s">
        <v>422</v>
      </c>
      <c r="C460" s="16">
        <v>0</v>
      </c>
      <c r="D460" s="31">
        <v>0</v>
      </c>
      <c r="E460" s="16">
        <v>0</v>
      </c>
      <c r="F460" s="31">
        <v>0</v>
      </c>
      <c r="G460" s="16">
        <v>0</v>
      </c>
      <c r="H460" s="31">
        <v>0</v>
      </c>
      <c r="I460" s="16">
        <v>0</v>
      </c>
      <c r="J460" s="31">
        <v>0</v>
      </c>
      <c r="K460" s="16">
        <v>0</v>
      </c>
      <c r="L460" s="31">
        <v>0</v>
      </c>
      <c r="N460" s="16">
        <f t="shared" si="20"/>
        <v>0</v>
      </c>
      <c r="O460" s="31">
        <f t="shared" si="21"/>
        <v>0</v>
      </c>
      <c r="Q460" s="21">
        <f t="shared" si="22"/>
        <v>0</v>
      </c>
    </row>
    <row r="461" spans="1:18" ht="15.6" thickTop="1" thickBot="1" x14ac:dyDescent="0.35">
      <c r="A461" s="5" t="s">
        <v>423</v>
      </c>
      <c r="B461" s="5"/>
      <c r="C461" s="10">
        <v>0</v>
      </c>
      <c r="D461" s="29">
        <v>0</v>
      </c>
      <c r="E461" s="10">
        <v>0</v>
      </c>
      <c r="F461" s="29">
        <v>0</v>
      </c>
      <c r="G461" s="10">
        <v>0</v>
      </c>
      <c r="H461" s="29">
        <v>0</v>
      </c>
      <c r="I461" s="10">
        <v>0</v>
      </c>
      <c r="J461" s="29">
        <v>0</v>
      </c>
      <c r="K461" s="10">
        <v>0</v>
      </c>
      <c r="L461" s="29">
        <v>0</v>
      </c>
      <c r="M461" s="5"/>
      <c r="N461" s="10">
        <f t="shared" si="20"/>
        <v>0</v>
      </c>
      <c r="O461" s="29">
        <f t="shared" si="21"/>
        <v>0</v>
      </c>
      <c r="P461" s="5"/>
      <c r="Q461" s="39">
        <f t="shared" si="22"/>
        <v>0</v>
      </c>
      <c r="R461" s="5"/>
    </row>
    <row r="462" spans="1:18" ht="15.6" thickTop="1" thickBot="1" x14ac:dyDescent="0.35">
      <c r="A462" t="s">
        <v>241</v>
      </c>
      <c r="C462" s="13">
        <v>0</v>
      </c>
      <c r="D462" s="30">
        <v>0</v>
      </c>
      <c r="E462" s="13">
        <v>0</v>
      </c>
      <c r="F462" s="30">
        <v>0</v>
      </c>
      <c r="G462" s="13">
        <v>0</v>
      </c>
      <c r="H462" s="30">
        <v>0</v>
      </c>
      <c r="I462" s="13">
        <v>0</v>
      </c>
      <c r="J462" s="30">
        <v>0</v>
      </c>
      <c r="K462" s="13">
        <v>0</v>
      </c>
      <c r="L462" s="30">
        <v>0</v>
      </c>
      <c r="N462" s="13">
        <f t="shared" si="20"/>
        <v>0</v>
      </c>
      <c r="O462" s="30">
        <f t="shared" si="21"/>
        <v>0</v>
      </c>
      <c r="Q462" s="38">
        <f t="shared" si="22"/>
        <v>0</v>
      </c>
      <c r="R462" s="21">
        <f>SUM(Q462:Q465)</f>
        <v>0</v>
      </c>
    </row>
    <row r="463" spans="1:18" ht="15.6" thickTop="1" thickBot="1" x14ac:dyDescent="0.35">
      <c r="A463" t="s">
        <v>365</v>
      </c>
      <c r="C463" s="16">
        <v>0</v>
      </c>
      <c r="D463" s="31">
        <v>0</v>
      </c>
      <c r="E463" s="16">
        <v>0</v>
      </c>
      <c r="F463" s="31">
        <v>0</v>
      </c>
      <c r="G463" s="16">
        <v>0</v>
      </c>
      <c r="H463" s="31">
        <v>0</v>
      </c>
      <c r="I463" s="16">
        <v>0</v>
      </c>
      <c r="J463" s="31">
        <v>0</v>
      </c>
      <c r="K463" s="16">
        <v>0</v>
      </c>
      <c r="L463" s="31">
        <v>0</v>
      </c>
      <c r="N463" s="16">
        <f t="shared" si="20"/>
        <v>0</v>
      </c>
      <c r="O463" s="31">
        <f t="shared" si="21"/>
        <v>0</v>
      </c>
      <c r="Q463" s="21">
        <f t="shared" si="22"/>
        <v>0</v>
      </c>
    </row>
    <row r="464" spans="1:18" ht="15.6" thickTop="1" thickBot="1" x14ac:dyDescent="0.35">
      <c r="A464" t="s">
        <v>366</v>
      </c>
      <c r="C464" s="16">
        <v>0</v>
      </c>
      <c r="D464" s="31">
        <v>0</v>
      </c>
      <c r="E464" s="16">
        <v>0</v>
      </c>
      <c r="F464" s="31">
        <v>0</v>
      </c>
      <c r="G464" s="16">
        <v>0</v>
      </c>
      <c r="H464" s="31">
        <v>0</v>
      </c>
      <c r="I464" s="16">
        <v>0</v>
      </c>
      <c r="J464" s="31">
        <v>0</v>
      </c>
      <c r="K464" s="16">
        <v>0</v>
      </c>
      <c r="L464" s="31">
        <v>0</v>
      </c>
      <c r="N464" s="16">
        <f t="shared" si="20"/>
        <v>0</v>
      </c>
      <c r="O464" s="31">
        <f t="shared" si="21"/>
        <v>0</v>
      </c>
      <c r="Q464" s="21">
        <f t="shared" si="22"/>
        <v>0</v>
      </c>
    </row>
    <row r="465" spans="1:18" ht="15.6" thickTop="1" thickBot="1" x14ac:dyDescent="0.35">
      <c r="A465" s="5" t="s">
        <v>367</v>
      </c>
      <c r="B465" s="5"/>
      <c r="C465" s="10">
        <v>0</v>
      </c>
      <c r="D465" s="29">
        <v>0</v>
      </c>
      <c r="E465" s="10">
        <v>0</v>
      </c>
      <c r="F465" s="29">
        <v>0</v>
      </c>
      <c r="G465" s="10">
        <v>0</v>
      </c>
      <c r="H465" s="29">
        <v>0</v>
      </c>
      <c r="I465" s="10">
        <v>0</v>
      </c>
      <c r="J465" s="29">
        <v>0</v>
      </c>
      <c r="K465" s="10">
        <v>0</v>
      </c>
      <c r="L465" s="29">
        <v>0</v>
      </c>
      <c r="M465" s="5"/>
      <c r="N465" s="10">
        <f t="shared" si="20"/>
        <v>0</v>
      </c>
      <c r="O465" s="29">
        <f t="shared" si="21"/>
        <v>0</v>
      </c>
      <c r="P465" s="5"/>
      <c r="Q465" s="39">
        <f t="shared" si="22"/>
        <v>0</v>
      </c>
      <c r="R465" s="5"/>
    </row>
    <row r="466" spans="1:18" ht="15.6" thickTop="1" thickBot="1" x14ac:dyDescent="0.35">
      <c r="A466" t="s">
        <v>186</v>
      </c>
      <c r="C466" s="13">
        <v>0</v>
      </c>
      <c r="D466" s="30">
        <v>0</v>
      </c>
      <c r="E466" s="13">
        <v>0</v>
      </c>
      <c r="F466" s="30">
        <v>0</v>
      </c>
      <c r="G466" s="13">
        <v>0</v>
      </c>
      <c r="H466" s="30">
        <v>0</v>
      </c>
      <c r="I466" s="13">
        <v>0</v>
      </c>
      <c r="J466" s="30">
        <v>0</v>
      </c>
      <c r="K466" s="13">
        <v>0</v>
      </c>
      <c r="L466" s="30">
        <v>0</v>
      </c>
      <c r="N466" s="13">
        <f t="shared" si="20"/>
        <v>0</v>
      </c>
      <c r="O466" s="30">
        <f t="shared" si="21"/>
        <v>0</v>
      </c>
      <c r="Q466" s="38">
        <f t="shared" si="22"/>
        <v>0</v>
      </c>
      <c r="R466" s="21">
        <f>SUM(Q466:Q471)</f>
        <v>12</v>
      </c>
    </row>
    <row r="467" spans="1:18" ht="15.6" thickTop="1" thickBot="1" x14ac:dyDescent="0.35">
      <c r="A467" t="s">
        <v>187</v>
      </c>
      <c r="C467" s="16">
        <v>0</v>
      </c>
      <c r="D467" s="31">
        <v>0</v>
      </c>
      <c r="E467" s="16">
        <v>0</v>
      </c>
      <c r="F467" s="31">
        <v>0</v>
      </c>
      <c r="G467" s="16">
        <v>0</v>
      </c>
      <c r="H467" s="31">
        <v>0</v>
      </c>
      <c r="I467" s="16">
        <v>0</v>
      </c>
      <c r="J467" s="31">
        <v>0</v>
      </c>
      <c r="K467" s="16">
        <v>0</v>
      </c>
      <c r="L467" s="31">
        <v>0</v>
      </c>
      <c r="N467" s="16">
        <f t="shared" si="20"/>
        <v>0</v>
      </c>
      <c r="O467" s="31">
        <f t="shared" si="21"/>
        <v>0</v>
      </c>
      <c r="Q467" s="21">
        <f t="shared" si="22"/>
        <v>0</v>
      </c>
    </row>
    <row r="468" spans="1:18" ht="15.6" thickTop="1" thickBot="1" x14ac:dyDescent="0.35">
      <c r="A468" t="s">
        <v>188</v>
      </c>
      <c r="C468" s="16">
        <v>0</v>
      </c>
      <c r="D468" s="31">
        <v>0</v>
      </c>
      <c r="E468" s="16">
        <v>0</v>
      </c>
      <c r="F468" s="31">
        <v>0</v>
      </c>
      <c r="G468" s="16">
        <v>0</v>
      </c>
      <c r="H468" s="31">
        <v>0</v>
      </c>
      <c r="I468" s="16">
        <v>0</v>
      </c>
      <c r="J468" s="31">
        <v>0</v>
      </c>
      <c r="K468" s="16">
        <v>0</v>
      </c>
      <c r="L468" s="31">
        <v>0</v>
      </c>
      <c r="N468" s="16">
        <f t="shared" si="20"/>
        <v>0</v>
      </c>
      <c r="O468" s="31">
        <f t="shared" si="21"/>
        <v>0</v>
      </c>
      <c r="Q468" s="21">
        <f t="shared" si="22"/>
        <v>0</v>
      </c>
    </row>
    <row r="469" spans="1:18" ht="15.6" thickTop="1" thickBot="1" x14ac:dyDescent="0.35">
      <c r="A469" t="s">
        <v>189</v>
      </c>
      <c r="C469" s="16">
        <v>0</v>
      </c>
      <c r="D469" s="31">
        <v>2</v>
      </c>
      <c r="E469" s="16">
        <v>1</v>
      </c>
      <c r="F469" s="31">
        <v>0</v>
      </c>
      <c r="G469" s="16">
        <v>2</v>
      </c>
      <c r="H469" s="31">
        <v>1</v>
      </c>
      <c r="I469" s="16">
        <v>3</v>
      </c>
      <c r="J469" s="31">
        <v>0</v>
      </c>
      <c r="K469" s="16">
        <v>1</v>
      </c>
      <c r="L469" s="31">
        <v>2</v>
      </c>
      <c r="N469" s="16">
        <f t="shared" si="20"/>
        <v>7</v>
      </c>
      <c r="O469" s="31">
        <f t="shared" si="21"/>
        <v>5</v>
      </c>
      <c r="Q469" s="21">
        <f t="shared" si="22"/>
        <v>12</v>
      </c>
    </row>
    <row r="470" spans="1:18" ht="15.6" thickTop="1" thickBot="1" x14ac:dyDescent="0.35">
      <c r="A470" t="s">
        <v>191</v>
      </c>
      <c r="C470" s="16">
        <v>0</v>
      </c>
      <c r="D470" s="31">
        <v>0</v>
      </c>
      <c r="E470" s="16">
        <v>0</v>
      </c>
      <c r="F470" s="31">
        <v>0</v>
      </c>
      <c r="G470" s="16">
        <v>0</v>
      </c>
      <c r="H470" s="31">
        <v>0</v>
      </c>
      <c r="I470" s="16">
        <v>0</v>
      </c>
      <c r="J470" s="31">
        <v>0</v>
      </c>
      <c r="K470" s="16">
        <v>0</v>
      </c>
      <c r="L470" s="31">
        <v>0</v>
      </c>
      <c r="N470" s="16">
        <f t="shared" si="20"/>
        <v>0</v>
      </c>
      <c r="O470" s="31">
        <f t="shared" si="21"/>
        <v>0</v>
      </c>
      <c r="Q470" s="21">
        <f t="shared" si="22"/>
        <v>0</v>
      </c>
    </row>
    <row r="471" spans="1:18" ht="15.6" thickTop="1" thickBot="1" x14ac:dyDescent="0.35">
      <c r="A471" s="5" t="s">
        <v>190</v>
      </c>
      <c r="B471" s="5"/>
      <c r="C471" s="10">
        <v>0</v>
      </c>
      <c r="D471" s="29">
        <v>0</v>
      </c>
      <c r="E471" s="10">
        <v>0</v>
      </c>
      <c r="F471" s="29">
        <v>0</v>
      </c>
      <c r="G471" s="10">
        <v>0</v>
      </c>
      <c r="H471" s="29">
        <v>0</v>
      </c>
      <c r="I471" s="10">
        <v>0</v>
      </c>
      <c r="J471" s="29">
        <v>0</v>
      </c>
      <c r="K471" s="10">
        <v>0</v>
      </c>
      <c r="L471" s="29">
        <v>0</v>
      </c>
      <c r="M471" s="5"/>
      <c r="N471" s="10">
        <f t="shared" si="20"/>
        <v>0</v>
      </c>
      <c r="O471" s="29">
        <f t="shared" si="21"/>
        <v>0</v>
      </c>
      <c r="P471" s="5"/>
      <c r="Q471" s="39">
        <f t="shared" si="22"/>
        <v>0</v>
      </c>
      <c r="R471" s="5"/>
    </row>
    <row r="472" spans="1:18" ht="15.6" thickTop="1" thickBot="1" x14ac:dyDescent="0.35">
      <c r="A472" t="s">
        <v>443</v>
      </c>
      <c r="C472" s="13">
        <v>0</v>
      </c>
      <c r="D472" s="30">
        <v>0</v>
      </c>
      <c r="E472" s="13">
        <v>0</v>
      </c>
      <c r="F472" s="30">
        <v>0</v>
      </c>
      <c r="G472" s="13">
        <v>0</v>
      </c>
      <c r="H472" s="30">
        <v>0</v>
      </c>
      <c r="I472" s="13">
        <v>0</v>
      </c>
      <c r="J472" s="30">
        <v>0</v>
      </c>
      <c r="K472" s="13">
        <v>0</v>
      </c>
      <c r="L472" s="30">
        <v>0</v>
      </c>
      <c r="N472" s="13">
        <f t="shared" si="20"/>
        <v>0</v>
      </c>
      <c r="O472" s="30">
        <f t="shared" si="21"/>
        <v>0</v>
      </c>
      <c r="Q472" s="38">
        <f t="shared" si="22"/>
        <v>0</v>
      </c>
      <c r="R472" s="21">
        <f>SUM(Q472:Q474)</f>
        <v>0</v>
      </c>
    </row>
    <row r="473" spans="1:18" ht="15.6" thickTop="1" thickBot="1" x14ac:dyDescent="0.35">
      <c r="A473" t="s">
        <v>444</v>
      </c>
      <c r="C473" s="16">
        <v>0</v>
      </c>
      <c r="D473" s="31">
        <v>0</v>
      </c>
      <c r="E473" s="16">
        <v>0</v>
      </c>
      <c r="F473" s="31">
        <v>0</v>
      </c>
      <c r="G473" s="16">
        <v>0</v>
      </c>
      <c r="H473" s="31">
        <v>0</v>
      </c>
      <c r="I473" s="16">
        <v>0</v>
      </c>
      <c r="J473" s="31">
        <v>0</v>
      </c>
      <c r="K473" s="16">
        <v>0</v>
      </c>
      <c r="L473" s="31">
        <v>0</v>
      </c>
      <c r="N473" s="16">
        <f t="shared" si="20"/>
        <v>0</v>
      </c>
      <c r="O473" s="31">
        <f t="shared" si="21"/>
        <v>0</v>
      </c>
      <c r="Q473" s="21">
        <f t="shared" si="22"/>
        <v>0</v>
      </c>
    </row>
    <row r="474" spans="1:18" ht="15.6" thickTop="1" thickBot="1" x14ac:dyDescent="0.35">
      <c r="A474" s="5" t="s">
        <v>445</v>
      </c>
      <c r="B474" s="5"/>
      <c r="C474" s="10">
        <v>0</v>
      </c>
      <c r="D474" s="29">
        <v>0</v>
      </c>
      <c r="E474" s="10">
        <v>0</v>
      </c>
      <c r="F474" s="29">
        <v>0</v>
      </c>
      <c r="G474" s="10">
        <v>0</v>
      </c>
      <c r="H474" s="29">
        <v>0</v>
      </c>
      <c r="I474" s="10">
        <v>0</v>
      </c>
      <c r="J474" s="29">
        <v>0</v>
      </c>
      <c r="K474" s="10">
        <v>0</v>
      </c>
      <c r="L474" s="29">
        <v>0</v>
      </c>
      <c r="M474" s="5"/>
      <c r="N474" s="10">
        <f t="shared" si="20"/>
        <v>0</v>
      </c>
      <c r="O474" s="29">
        <f t="shared" si="21"/>
        <v>0</v>
      </c>
      <c r="P474" s="5"/>
      <c r="Q474" s="39">
        <f t="shared" si="22"/>
        <v>0</v>
      </c>
      <c r="R474" s="5"/>
    </row>
    <row r="475" spans="1:18" ht="15.6" thickTop="1" thickBot="1" x14ac:dyDescent="0.35">
      <c r="A475" t="s">
        <v>313</v>
      </c>
      <c r="C475" s="13">
        <v>0</v>
      </c>
      <c r="D475" s="30">
        <v>0</v>
      </c>
      <c r="E475" s="13">
        <v>0</v>
      </c>
      <c r="F475" s="30">
        <v>0</v>
      </c>
      <c r="G475" s="13">
        <v>0</v>
      </c>
      <c r="H475" s="30">
        <v>0</v>
      </c>
      <c r="I475" s="13">
        <v>0</v>
      </c>
      <c r="J475" s="30">
        <v>0</v>
      </c>
      <c r="K475" s="13">
        <v>0</v>
      </c>
      <c r="L475" s="30">
        <v>0</v>
      </c>
      <c r="N475" s="13">
        <f t="shared" si="20"/>
        <v>0</v>
      </c>
      <c r="O475" s="30">
        <f t="shared" si="21"/>
        <v>0</v>
      </c>
      <c r="Q475" s="38">
        <f t="shared" si="22"/>
        <v>0</v>
      </c>
      <c r="R475" s="21">
        <f>SUM(Q475:Q480)</f>
        <v>0</v>
      </c>
    </row>
    <row r="476" spans="1:18" ht="15.6" thickTop="1" thickBot="1" x14ac:dyDescent="0.35">
      <c r="A476" t="s">
        <v>314</v>
      </c>
      <c r="C476" s="16">
        <v>0</v>
      </c>
      <c r="D476" s="31">
        <v>0</v>
      </c>
      <c r="E476" s="16">
        <v>0</v>
      </c>
      <c r="F476" s="31">
        <v>0</v>
      </c>
      <c r="G476" s="16">
        <v>0</v>
      </c>
      <c r="H476" s="31">
        <v>0</v>
      </c>
      <c r="I476" s="16">
        <v>0</v>
      </c>
      <c r="J476" s="31">
        <v>0</v>
      </c>
      <c r="K476" s="16">
        <v>0</v>
      </c>
      <c r="L476" s="31">
        <v>0</v>
      </c>
      <c r="N476" s="16">
        <f t="shared" si="20"/>
        <v>0</v>
      </c>
      <c r="O476" s="31">
        <f t="shared" si="21"/>
        <v>0</v>
      </c>
      <c r="Q476" s="21">
        <f t="shared" si="22"/>
        <v>0</v>
      </c>
    </row>
    <row r="477" spans="1:18" ht="15.6" thickTop="1" thickBot="1" x14ac:dyDescent="0.35">
      <c r="A477" t="s">
        <v>315</v>
      </c>
      <c r="C477" s="16">
        <v>0</v>
      </c>
      <c r="D477" s="31">
        <v>0</v>
      </c>
      <c r="E477" s="16">
        <v>0</v>
      </c>
      <c r="F477" s="31">
        <v>0</v>
      </c>
      <c r="G477" s="16">
        <v>0</v>
      </c>
      <c r="H477" s="31">
        <v>0</v>
      </c>
      <c r="I477" s="16">
        <v>0</v>
      </c>
      <c r="J477" s="31">
        <v>0</v>
      </c>
      <c r="K477" s="16">
        <v>0</v>
      </c>
      <c r="L477" s="31">
        <v>0</v>
      </c>
      <c r="N477" s="16">
        <f t="shared" si="20"/>
        <v>0</v>
      </c>
      <c r="O477" s="31">
        <f t="shared" si="21"/>
        <v>0</v>
      </c>
      <c r="Q477" s="21">
        <f t="shared" si="22"/>
        <v>0</v>
      </c>
    </row>
    <row r="478" spans="1:18" ht="15.6" thickTop="1" thickBot="1" x14ac:dyDescent="0.35">
      <c r="A478" t="s">
        <v>316</v>
      </c>
      <c r="C478" s="16">
        <v>0</v>
      </c>
      <c r="D478" s="31">
        <v>0</v>
      </c>
      <c r="E478" s="16">
        <v>0</v>
      </c>
      <c r="F478" s="31">
        <v>0</v>
      </c>
      <c r="G478" s="16">
        <v>0</v>
      </c>
      <c r="H478" s="31">
        <v>0</v>
      </c>
      <c r="I478" s="16">
        <v>0</v>
      </c>
      <c r="J478" s="31">
        <v>0</v>
      </c>
      <c r="K478" s="16">
        <v>0</v>
      </c>
      <c r="L478" s="31">
        <v>0</v>
      </c>
      <c r="N478" s="16">
        <f t="shared" si="20"/>
        <v>0</v>
      </c>
      <c r="O478" s="31">
        <f t="shared" si="21"/>
        <v>0</v>
      </c>
      <c r="Q478" s="21">
        <f t="shared" si="22"/>
        <v>0</v>
      </c>
    </row>
    <row r="479" spans="1:18" ht="15.6" thickTop="1" thickBot="1" x14ac:dyDescent="0.35">
      <c r="A479" t="s">
        <v>317</v>
      </c>
      <c r="C479" s="16">
        <v>0</v>
      </c>
      <c r="D479" s="31">
        <v>0</v>
      </c>
      <c r="E479" s="16">
        <v>0</v>
      </c>
      <c r="F479" s="31">
        <v>0</v>
      </c>
      <c r="G479" s="16">
        <v>0</v>
      </c>
      <c r="H479" s="31">
        <v>0</v>
      </c>
      <c r="I479" s="16">
        <v>0</v>
      </c>
      <c r="J479" s="31">
        <v>0</v>
      </c>
      <c r="K479" s="16">
        <v>0</v>
      </c>
      <c r="L479" s="31">
        <v>0</v>
      </c>
      <c r="N479" s="16">
        <f t="shared" si="20"/>
        <v>0</v>
      </c>
      <c r="O479" s="31">
        <f t="shared" si="21"/>
        <v>0</v>
      </c>
      <c r="Q479" s="21">
        <f t="shared" si="22"/>
        <v>0</v>
      </c>
    </row>
    <row r="480" spans="1:18" ht="15.6" thickTop="1" thickBot="1" x14ac:dyDescent="0.35">
      <c r="A480" s="5" t="s">
        <v>318</v>
      </c>
      <c r="B480" s="5"/>
      <c r="C480" s="10">
        <v>0</v>
      </c>
      <c r="D480" s="29">
        <v>0</v>
      </c>
      <c r="E480" s="10">
        <v>0</v>
      </c>
      <c r="F480" s="29">
        <v>0</v>
      </c>
      <c r="G480" s="10">
        <v>0</v>
      </c>
      <c r="H480" s="29">
        <v>0</v>
      </c>
      <c r="I480" s="10">
        <v>0</v>
      </c>
      <c r="J480" s="29">
        <v>0</v>
      </c>
      <c r="K480" s="10">
        <v>0</v>
      </c>
      <c r="L480" s="29">
        <v>0</v>
      </c>
      <c r="M480" s="5"/>
      <c r="N480" s="10">
        <f t="shared" si="20"/>
        <v>0</v>
      </c>
      <c r="O480" s="29">
        <f t="shared" si="21"/>
        <v>0</v>
      </c>
      <c r="P480" s="5"/>
      <c r="Q480" s="39">
        <f t="shared" si="22"/>
        <v>0</v>
      </c>
      <c r="R480" s="5"/>
    </row>
    <row r="481" spans="1:18" ht="15.6" thickTop="1" thickBot="1" x14ac:dyDescent="0.35">
      <c r="A481" t="s">
        <v>441</v>
      </c>
      <c r="C481" s="13">
        <v>0</v>
      </c>
      <c r="D481" s="30">
        <v>0</v>
      </c>
      <c r="E481" s="13">
        <v>0</v>
      </c>
      <c r="F481" s="30">
        <v>0</v>
      </c>
      <c r="G481" s="13">
        <v>0</v>
      </c>
      <c r="H481" s="30">
        <v>0</v>
      </c>
      <c r="I481" s="13">
        <v>0</v>
      </c>
      <c r="J481" s="30">
        <v>0</v>
      </c>
      <c r="K481" s="13">
        <v>0</v>
      </c>
      <c r="L481" s="30">
        <v>0</v>
      </c>
      <c r="N481" s="13">
        <f t="shared" si="20"/>
        <v>0</v>
      </c>
      <c r="O481" s="30">
        <f t="shared" si="21"/>
        <v>0</v>
      </c>
      <c r="Q481" s="38">
        <f t="shared" si="22"/>
        <v>0</v>
      </c>
      <c r="R481" s="21">
        <f>SUM(Q481:Q483)</f>
        <v>0</v>
      </c>
    </row>
    <row r="482" spans="1:18" ht="15.6" thickTop="1" thickBot="1" x14ac:dyDescent="0.35">
      <c r="A482" t="s">
        <v>250</v>
      </c>
      <c r="C482" s="16">
        <v>0</v>
      </c>
      <c r="D482" s="31">
        <v>0</v>
      </c>
      <c r="E482" s="16">
        <v>0</v>
      </c>
      <c r="F482" s="31">
        <v>0</v>
      </c>
      <c r="G482" s="16">
        <v>0</v>
      </c>
      <c r="H482" s="31">
        <v>0</v>
      </c>
      <c r="I482" s="16">
        <v>0</v>
      </c>
      <c r="J482" s="31">
        <v>0</v>
      </c>
      <c r="K482" s="16">
        <v>0</v>
      </c>
      <c r="L482" s="31">
        <v>0</v>
      </c>
      <c r="N482" s="16">
        <f t="shared" si="20"/>
        <v>0</v>
      </c>
      <c r="O482" s="31">
        <f t="shared" si="21"/>
        <v>0</v>
      </c>
      <c r="Q482" s="21">
        <f t="shared" si="22"/>
        <v>0</v>
      </c>
    </row>
    <row r="483" spans="1:18" ht="15.6" thickTop="1" thickBot="1" x14ac:dyDescent="0.35">
      <c r="A483" s="5" t="s">
        <v>442</v>
      </c>
      <c r="B483" s="5"/>
      <c r="C483" s="10">
        <v>0</v>
      </c>
      <c r="D483" s="29">
        <v>0</v>
      </c>
      <c r="E483" s="10">
        <v>0</v>
      </c>
      <c r="F483" s="29">
        <v>0</v>
      </c>
      <c r="G483" s="10">
        <v>0</v>
      </c>
      <c r="H483" s="29">
        <v>0</v>
      </c>
      <c r="I483" s="10">
        <v>0</v>
      </c>
      <c r="J483" s="29">
        <v>0</v>
      </c>
      <c r="K483" s="10">
        <v>0</v>
      </c>
      <c r="L483" s="29">
        <v>0</v>
      </c>
      <c r="M483" s="5"/>
      <c r="N483" s="10">
        <f t="shared" si="20"/>
        <v>0</v>
      </c>
      <c r="O483" s="29">
        <f t="shared" si="21"/>
        <v>0</v>
      </c>
      <c r="P483" s="5"/>
      <c r="Q483" s="39">
        <f t="shared" si="22"/>
        <v>0</v>
      </c>
      <c r="R483" s="5"/>
    </row>
    <row r="484" spans="1:18" ht="15.6" thickTop="1" thickBot="1" x14ac:dyDescent="0.35">
      <c r="A484" t="s">
        <v>326</v>
      </c>
      <c r="C484" s="13">
        <v>0</v>
      </c>
      <c r="D484" s="30">
        <v>0</v>
      </c>
      <c r="E484" s="13">
        <v>0</v>
      </c>
      <c r="F484" s="30">
        <v>0</v>
      </c>
      <c r="G484" s="13">
        <v>0</v>
      </c>
      <c r="H484" s="30">
        <v>0</v>
      </c>
      <c r="I484" s="13">
        <v>0</v>
      </c>
      <c r="J484" s="30">
        <v>0</v>
      </c>
      <c r="K484" s="13">
        <v>0</v>
      </c>
      <c r="L484" s="30">
        <v>0</v>
      </c>
      <c r="N484" s="13">
        <f t="shared" si="20"/>
        <v>0</v>
      </c>
      <c r="O484" s="30">
        <f t="shared" si="21"/>
        <v>0</v>
      </c>
      <c r="Q484" s="38">
        <f t="shared" si="22"/>
        <v>0</v>
      </c>
      <c r="R484" s="21">
        <f>SUM(Q484:Q486)</f>
        <v>0</v>
      </c>
    </row>
    <row r="485" spans="1:18" ht="15.6" thickTop="1" thickBot="1" x14ac:dyDescent="0.35">
      <c r="A485" t="s">
        <v>327</v>
      </c>
      <c r="C485" s="16">
        <v>0</v>
      </c>
      <c r="D485" s="31">
        <v>0</v>
      </c>
      <c r="E485" s="16">
        <v>0</v>
      </c>
      <c r="F485" s="31">
        <v>0</v>
      </c>
      <c r="G485" s="16">
        <v>0</v>
      </c>
      <c r="H485" s="31">
        <v>0</v>
      </c>
      <c r="I485" s="16">
        <v>0</v>
      </c>
      <c r="J485" s="31">
        <v>0</v>
      </c>
      <c r="K485" s="16">
        <v>0</v>
      </c>
      <c r="L485" s="31">
        <v>0</v>
      </c>
      <c r="N485" s="16">
        <f t="shared" si="20"/>
        <v>0</v>
      </c>
      <c r="O485" s="31">
        <f t="shared" si="21"/>
        <v>0</v>
      </c>
      <c r="Q485" s="21">
        <f t="shared" si="22"/>
        <v>0</v>
      </c>
    </row>
    <row r="486" spans="1:18" ht="15.6" thickTop="1" thickBot="1" x14ac:dyDescent="0.35">
      <c r="A486" s="5" t="s">
        <v>328</v>
      </c>
      <c r="B486" s="5"/>
      <c r="C486" s="10">
        <v>0</v>
      </c>
      <c r="D486" s="29">
        <v>0</v>
      </c>
      <c r="E486" s="10">
        <v>0</v>
      </c>
      <c r="F486" s="29">
        <v>0</v>
      </c>
      <c r="G486" s="10">
        <v>0</v>
      </c>
      <c r="H486" s="29">
        <v>0</v>
      </c>
      <c r="I486" s="10">
        <v>0</v>
      </c>
      <c r="J486" s="29">
        <v>0</v>
      </c>
      <c r="K486" s="10">
        <v>0</v>
      </c>
      <c r="L486" s="29">
        <v>0</v>
      </c>
      <c r="M486" s="5"/>
      <c r="N486" s="10">
        <f t="shared" si="20"/>
        <v>0</v>
      </c>
      <c r="O486" s="29">
        <f t="shared" si="21"/>
        <v>0</v>
      </c>
      <c r="P486" s="5"/>
      <c r="Q486" s="39">
        <f t="shared" si="22"/>
        <v>0</v>
      </c>
      <c r="R486" s="5"/>
    </row>
    <row r="487" spans="1:18" ht="15.6" thickTop="1" thickBot="1" x14ac:dyDescent="0.35">
      <c r="A487" t="s">
        <v>377</v>
      </c>
      <c r="C487" s="13">
        <v>1</v>
      </c>
      <c r="D487" s="30">
        <v>2</v>
      </c>
      <c r="E487" s="13">
        <v>1</v>
      </c>
      <c r="F487" s="30">
        <v>1</v>
      </c>
      <c r="G487" s="13">
        <v>1</v>
      </c>
      <c r="H487" s="30">
        <v>1</v>
      </c>
      <c r="I487" s="13">
        <v>2</v>
      </c>
      <c r="J487" s="30">
        <v>1</v>
      </c>
      <c r="K487" s="13">
        <v>3</v>
      </c>
      <c r="L487" s="30">
        <v>1</v>
      </c>
      <c r="N487" s="13">
        <f t="shared" si="20"/>
        <v>8</v>
      </c>
      <c r="O487" s="30">
        <f t="shared" si="21"/>
        <v>6</v>
      </c>
      <c r="Q487" s="38">
        <f t="shared" si="22"/>
        <v>14</v>
      </c>
      <c r="R487" s="21">
        <f>SUM(Q487:Q492)</f>
        <v>45</v>
      </c>
    </row>
    <row r="488" spans="1:18" ht="15.6" thickTop="1" thickBot="1" x14ac:dyDescent="0.35">
      <c r="A488" t="s">
        <v>378</v>
      </c>
      <c r="C488" s="16">
        <v>0</v>
      </c>
      <c r="D488" s="31">
        <v>0</v>
      </c>
      <c r="E488" s="16">
        <v>0</v>
      </c>
      <c r="F488" s="31">
        <v>0</v>
      </c>
      <c r="G488" s="16">
        <v>0</v>
      </c>
      <c r="H488" s="31">
        <v>0</v>
      </c>
      <c r="I488" s="16">
        <v>0</v>
      </c>
      <c r="J488" s="31">
        <v>0</v>
      </c>
      <c r="K488" s="16">
        <v>0</v>
      </c>
      <c r="L488" s="31">
        <v>0</v>
      </c>
      <c r="N488" s="16">
        <f t="shared" si="20"/>
        <v>0</v>
      </c>
      <c r="O488" s="31">
        <f t="shared" si="21"/>
        <v>0</v>
      </c>
      <c r="Q488" s="21">
        <f t="shared" si="22"/>
        <v>0</v>
      </c>
    </row>
    <row r="489" spans="1:18" ht="15.6" thickTop="1" thickBot="1" x14ac:dyDescent="0.35">
      <c r="A489" t="s">
        <v>379</v>
      </c>
      <c r="C489" s="16">
        <v>2</v>
      </c>
      <c r="D489" s="31">
        <v>1</v>
      </c>
      <c r="E489" s="16">
        <v>2</v>
      </c>
      <c r="F489" s="31">
        <v>0</v>
      </c>
      <c r="G489" s="16">
        <v>1</v>
      </c>
      <c r="H489" s="31">
        <v>2</v>
      </c>
      <c r="I489" s="16">
        <v>0</v>
      </c>
      <c r="J489" s="31">
        <v>5</v>
      </c>
      <c r="K489" s="16">
        <v>0</v>
      </c>
      <c r="L489" s="31">
        <v>1</v>
      </c>
      <c r="N489" s="16">
        <f t="shared" si="20"/>
        <v>5</v>
      </c>
      <c r="O489" s="31">
        <f t="shared" si="21"/>
        <v>9</v>
      </c>
      <c r="Q489" s="21">
        <f t="shared" si="22"/>
        <v>14</v>
      </c>
    </row>
    <row r="490" spans="1:18" ht="15.6" thickTop="1" thickBot="1" x14ac:dyDescent="0.35">
      <c r="A490" t="s">
        <v>380</v>
      </c>
      <c r="C490" s="16">
        <v>1</v>
      </c>
      <c r="D490" s="31">
        <v>0</v>
      </c>
      <c r="E490" s="16">
        <v>3</v>
      </c>
      <c r="F490" s="31">
        <v>1</v>
      </c>
      <c r="G490" s="16">
        <v>3</v>
      </c>
      <c r="H490" s="31">
        <v>0</v>
      </c>
      <c r="I490" s="16">
        <v>1</v>
      </c>
      <c r="J490" s="31">
        <v>0</v>
      </c>
      <c r="K490" s="16">
        <v>0</v>
      </c>
      <c r="L490" s="31">
        <v>1</v>
      </c>
      <c r="N490" s="16">
        <f t="shared" si="20"/>
        <v>8</v>
      </c>
      <c r="O490" s="31">
        <f t="shared" si="21"/>
        <v>2</v>
      </c>
      <c r="Q490" s="21">
        <f t="shared" si="22"/>
        <v>10</v>
      </c>
    </row>
    <row r="491" spans="1:18" ht="15.6" thickTop="1" thickBot="1" x14ac:dyDescent="0.35">
      <c r="A491" t="s">
        <v>381</v>
      </c>
      <c r="C491" s="16">
        <v>1</v>
      </c>
      <c r="D491" s="31">
        <v>2</v>
      </c>
      <c r="E491" s="16">
        <v>0</v>
      </c>
      <c r="F491" s="31">
        <v>0</v>
      </c>
      <c r="G491" s="16">
        <v>1</v>
      </c>
      <c r="H491" s="31">
        <v>2</v>
      </c>
      <c r="I491" s="16">
        <v>0</v>
      </c>
      <c r="J491" s="31">
        <v>0</v>
      </c>
      <c r="K491" s="16">
        <v>0</v>
      </c>
      <c r="L491" s="31">
        <v>1</v>
      </c>
      <c r="N491" s="16">
        <f t="shared" si="20"/>
        <v>2</v>
      </c>
      <c r="O491" s="31">
        <f t="shared" si="21"/>
        <v>5</v>
      </c>
      <c r="Q491" s="21">
        <f t="shared" si="22"/>
        <v>7</v>
      </c>
    </row>
    <row r="492" spans="1:18" ht="15.6" thickTop="1" thickBot="1" x14ac:dyDescent="0.35">
      <c r="A492" s="5" t="s">
        <v>382</v>
      </c>
      <c r="B492" s="5"/>
      <c r="C492" s="10">
        <v>0</v>
      </c>
      <c r="D492" s="29">
        <v>0</v>
      </c>
      <c r="E492" s="10">
        <v>0</v>
      </c>
      <c r="F492" s="29">
        <v>0</v>
      </c>
      <c r="G492" s="10">
        <v>0</v>
      </c>
      <c r="H492" s="29">
        <v>0</v>
      </c>
      <c r="I492" s="10">
        <v>0</v>
      </c>
      <c r="J492" s="29">
        <v>0</v>
      </c>
      <c r="K492" s="10">
        <v>0</v>
      </c>
      <c r="L492" s="29">
        <v>0</v>
      </c>
      <c r="M492" s="5"/>
      <c r="N492" s="10">
        <f t="shared" si="20"/>
        <v>0</v>
      </c>
      <c r="O492" s="29">
        <f t="shared" si="21"/>
        <v>0</v>
      </c>
      <c r="P492" s="5"/>
      <c r="Q492" s="39">
        <f t="shared" si="22"/>
        <v>0</v>
      </c>
      <c r="R492" s="5"/>
    </row>
    <row r="493" spans="1:18" ht="15.6" thickTop="1" thickBot="1" x14ac:dyDescent="0.35">
      <c r="A493" t="s">
        <v>271</v>
      </c>
      <c r="C493" s="13">
        <v>0</v>
      </c>
      <c r="D493" s="30">
        <v>0</v>
      </c>
      <c r="E493" s="13">
        <v>0</v>
      </c>
      <c r="F493" s="30">
        <v>0</v>
      </c>
      <c r="G493" s="13">
        <v>0</v>
      </c>
      <c r="H493" s="30">
        <v>0</v>
      </c>
      <c r="I493" s="13">
        <v>0</v>
      </c>
      <c r="J493" s="30">
        <v>0</v>
      </c>
      <c r="K493" s="13">
        <v>0</v>
      </c>
      <c r="L493" s="30">
        <v>0</v>
      </c>
      <c r="N493" s="13">
        <f t="shared" ref="N493:N501" si="23">SUM(C493,E493,G493,I493,K493)</f>
        <v>0</v>
      </c>
      <c r="O493" s="30">
        <f t="shared" ref="O493:O501" si="24">SUM(D493,F493,H493,J493,L493)</f>
        <v>0</v>
      </c>
      <c r="Q493" s="38">
        <f t="shared" ref="Q493:Q501" si="25">SUM(N493,O493,)</f>
        <v>0</v>
      </c>
      <c r="R493" s="21">
        <f>SUM(Q493:Q498)</f>
        <v>0</v>
      </c>
    </row>
    <row r="494" spans="1:18" ht="15.6" thickTop="1" thickBot="1" x14ac:dyDescent="0.35">
      <c r="A494" t="s">
        <v>272</v>
      </c>
      <c r="C494" s="16">
        <v>0</v>
      </c>
      <c r="D494" s="31">
        <v>0</v>
      </c>
      <c r="E494" s="16">
        <v>0</v>
      </c>
      <c r="F494" s="31">
        <v>0</v>
      </c>
      <c r="G494" s="16">
        <v>0</v>
      </c>
      <c r="H494" s="31">
        <v>0</v>
      </c>
      <c r="I494" s="16">
        <v>0</v>
      </c>
      <c r="J494" s="31">
        <v>0</v>
      </c>
      <c r="K494" s="16">
        <v>0</v>
      </c>
      <c r="L494" s="31">
        <v>0</v>
      </c>
      <c r="N494" s="16">
        <f t="shared" si="23"/>
        <v>0</v>
      </c>
      <c r="O494" s="31">
        <f t="shared" si="24"/>
        <v>0</v>
      </c>
      <c r="Q494" s="21">
        <f t="shared" si="25"/>
        <v>0</v>
      </c>
    </row>
    <row r="495" spans="1:18" ht="15.6" thickTop="1" thickBot="1" x14ac:dyDescent="0.35">
      <c r="A495" t="s">
        <v>217</v>
      </c>
      <c r="C495" s="16">
        <v>0</v>
      </c>
      <c r="D495" s="31">
        <v>0</v>
      </c>
      <c r="E495" s="16">
        <v>0</v>
      </c>
      <c r="F495" s="31">
        <v>0</v>
      </c>
      <c r="G495" s="16">
        <v>0</v>
      </c>
      <c r="H495" s="31">
        <v>0</v>
      </c>
      <c r="I495" s="16">
        <v>0</v>
      </c>
      <c r="J495" s="31">
        <v>0</v>
      </c>
      <c r="K495" s="16">
        <v>0</v>
      </c>
      <c r="L495" s="31">
        <v>0</v>
      </c>
      <c r="N495" s="16">
        <f t="shared" si="23"/>
        <v>0</v>
      </c>
      <c r="O495" s="31">
        <f t="shared" si="24"/>
        <v>0</v>
      </c>
      <c r="Q495" s="21">
        <f t="shared" si="25"/>
        <v>0</v>
      </c>
    </row>
    <row r="496" spans="1:18" ht="15.6" thickTop="1" thickBot="1" x14ac:dyDescent="0.35">
      <c r="A496" t="s">
        <v>273</v>
      </c>
      <c r="C496" s="16">
        <v>0</v>
      </c>
      <c r="D496" s="31">
        <v>0</v>
      </c>
      <c r="E496" s="16">
        <v>0</v>
      </c>
      <c r="F496" s="31">
        <v>0</v>
      </c>
      <c r="G496" s="16">
        <v>0</v>
      </c>
      <c r="H496" s="31">
        <v>0</v>
      </c>
      <c r="I496" s="16">
        <v>0</v>
      </c>
      <c r="J496" s="31">
        <v>0</v>
      </c>
      <c r="K496" s="16">
        <v>0</v>
      </c>
      <c r="L496" s="31">
        <v>0</v>
      </c>
      <c r="N496" s="16">
        <f t="shared" si="23"/>
        <v>0</v>
      </c>
      <c r="O496" s="31">
        <f t="shared" si="24"/>
        <v>0</v>
      </c>
      <c r="Q496" s="21">
        <f t="shared" si="25"/>
        <v>0</v>
      </c>
    </row>
    <row r="497" spans="1:18" ht="15.6" thickTop="1" thickBot="1" x14ac:dyDescent="0.35">
      <c r="A497" t="s">
        <v>274</v>
      </c>
      <c r="C497" s="16">
        <v>0</v>
      </c>
      <c r="D497" s="31">
        <v>0</v>
      </c>
      <c r="E497" s="16">
        <v>0</v>
      </c>
      <c r="F497" s="31">
        <v>0</v>
      </c>
      <c r="G497" s="16">
        <v>0</v>
      </c>
      <c r="H497" s="31">
        <v>0</v>
      </c>
      <c r="I497" s="16">
        <v>0</v>
      </c>
      <c r="J497" s="31">
        <v>0</v>
      </c>
      <c r="K497" s="16">
        <v>0</v>
      </c>
      <c r="L497" s="31">
        <v>0</v>
      </c>
      <c r="N497" s="16">
        <f t="shared" si="23"/>
        <v>0</v>
      </c>
      <c r="O497" s="31">
        <f t="shared" si="24"/>
        <v>0</v>
      </c>
      <c r="Q497" s="21">
        <f t="shared" si="25"/>
        <v>0</v>
      </c>
    </row>
    <row r="498" spans="1:18" ht="15.6" thickTop="1" thickBot="1" x14ac:dyDescent="0.35">
      <c r="A498" s="5" t="s">
        <v>275</v>
      </c>
      <c r="B498" s="5"/>
      <c r="C498" s="10">
        <v>0</v>
      </c>
      <c r="D498" s="29">
        <v>0</v>
      </c>
      <c r="E498" s="10">
        <v>0</v>
      </c>
      <c r="F498" s="29">
        <v>0</v>
      </c>
      <c r="G498" s="10">
        <v>0</v>
      </c>
      <c r="H498" s="29">
        <v>0</v>
      </c>
      <c r="I498" s="10">
        <v>0</v>
      </c>
      <c r="J498" s="29">
        <v>0</v>
      </c>
      <c r="K498" s="10">
        <v>0</v>
      </c>
      <c r="L498" s="29">
        <v>0</v>
      </c>
      <c r="M498" s="5"/>
      <c r="N498" s="10">
        <f t="shared" si="23"/>
        <v>0</v>
      </c>
      <c r="O498" s="29">
        <f t="shared" si="24"/>
        <v>0</v>
      </c>
      <c r="P498" s="5"/>
      <c r="Q498" s="39">
        <f t="shared" si="25"/>
        <v>0</v>
      </c>
      <c r="R498" s="5"/>
    </row>
    <row r="499" spans="1:18" ht="15.6" thickTop="1" thickBot="1" x14ac:dyDescent="0.35">
      <c r="A499" t="s">
        <v>453</v>
      </c>
      <c r="C499" s="13">
        <v>0</v>
      </c>
      <c r="D499" s="30">
        <v>0</v>
      </c>
      <c r="E499" s="13">
        <v>0</v>
      </c>
      <c r="F499" s="30">
        <v>0</v>
      </c>
      <c r="G499" s="13">
        <v>0</v>
      </c>
      <c r="H499" s="30">
        <v>0</v>
      </c>
      <c r="I499" s="13">
        <v>0</v>
      </c>
      <c r="J499" s="30">
        <v>0</v>
      </c>
      <c r="K499" s="13">
        <v>0</v>
      </c>
      <c r="L499" s="30">
        <v>0</v>
      </c>
      <c r="N499" s="13">
        <f t="shared" si="23"/>
        <v>0</v>
      </c>
      <c r="O499" s="30">
        <f t="shared" si="24"/>
        <v>0</v>
      </c>
      <c r="Q499" s="38">
        <f t="shared" si="25"/>
        <v>0</v>
      </c>
      <c r="R499" s="21">
        <f>SUM(Q499:Q501)</f>
        <v>4</v>
      </c>
    </row>
    <row r="500" spans="1:18" ht="15.6" thickTop="1" thickBot="1" x14ac:dyDescent="0.35">
      <c r="A500" t="s">
        <v>454</v>
      </c>
      <c r="C500" s="16">
        <v>0</v>
      </c>
      <c r="D500" s="31">
        <v>0</v>
      </c>
      <c r="E500" s="16">
        <v>0</v>
      </c>
      <c r="F500" s="31">
        <v>0</v>
      </c>
      <c r="G500" s="16">
        <v>0</v>
      </c>
      <c r="H500" s="31">
        <v>0</v>
      </c>
      <c r="I500" s="16">
        <v>0</v>
      </c>
      <c r="J500" s="31">
        <v>0</v>
      </c>
      <c r="K500" s="16">
        <v>0</v>
      </c>
      <c r="L500" s="31">
        <v>0</v>
      </c>
      <c r="N500" s="16">
        <f t="shared" si="23"/>
        <v>0</v>
      </c>
      <c r="O500" s="31">
        <f t="shared" si="24"/>
        <v>0</v>
      </c>
      <c r="Q500" s="21">
        <f t="shared" si="25"/>
        <v>0</v>
      </c>
    </row>
    <row r="501" spans="1:18" ht="15.6" thickTop="1" thickBot="1" x14ac:dyDescent="0.35">
      <c r="A501" t="s">
        <v>455</v>
      </c>
      <c r="C501" s="16">
        <v>0</v>
      </c>
      <c r="D501" s="31">
        <v>0</v>
      </c>
      <c r="E501" s="16">
        <v>0</v>
      </c>
      <c r="F501" s="31">
        <v>0</v>
      </c>
      <c r="G501" s="16">
        <v>1</v>
      </c>
      <c r="H501" s="31">
        <v>1</v>
      </c>
      <c r="I501" s="16">
        <v>0</v>
      </c>
      <c r="J501" s="31">
        <v>1</v>
      </c>
      <c r="K501" s="16">
        <v>0</v>
      </c>
      <c r="L501" s="31">
        <v>1</v>
      </c>
      <c r="N501" s="16">
        <f t="shared" si="23"/>
        <v>1</v>
      </c>
      <c r="O501" s="31">
        <f t="shared" si="24"/>
        <v>3</v>
      </c>
      <c r="Q501" s="21">
        <f t="shared" si="25"/>
        <v>4</v>
      </c>
    </row>
    <row r="502" spans="1:18" ht="15.6" thickTop="1" thickBot="1" x14ac:dyDescent="0.35"/>
    <row r="503" spans="1:18" ht="15.6" thickTop="1" thickBot="1" x14ac:dyDescent="0.35">
      <c r="A503" t="s">
        <v>502</v>
      </c>
      <c r="C503" s="21">
        <f>SUM(C236:C501)</f>
        <v>86</v>
      </c>
      <c r="D503" s="35">
        <f t="shared" ref="D503:L503" si="26">SUM(D236:D501)</f>
        <v>84</v>
      </c>
      <c r="E503" s="21">
        <f t="shared" si="26"/>
        <v>73</v>
      </c>
      <c r="F503" s="35">
        <f t="shared" si="26"/>
        <v>73</v>
      </c>
      <c r="G503" s="21">
        <f t="shared" si="26"/>
        <v>78</v>
      </c>
      <c r="H503" s="35">
        <f t="shared" si="26"/>
        <v>77</v>
      </c>
      <c r="I503" s="21">
        <f t="shared" si="26"/>
        <v>90</v>
      </c>
      <c r="J503" s="35">
        <f t="shared" si="26"/>
        <v>84</v>
      </c>
      <c r="K503" s="21">
        <f t="shared" si="26"/>
        <v>73</v>
      </c>
      <c r="L503" s="35">
        <f t="shared" si="26"/>
        <v>82</v>
      </c>
      <c r="N503" s="21">
        <f>SUM(N236:N501)</f>
        <v>400</v>
      </c>
      <c r="O503" s="35">
        <f>SUM(O236:O501)</f>
        <v>400</v>
      </c>
      <c r="Q503" s="21">
        <f>SUM(Q236:Q501)</f>
        <v>800</v>
      </c>
      <c r="R503" s="21">
        <f>SUM(R236:R501)</f>
        <v>800</v>
      </c>
    </row>
    <row r="504" spans="1:18" ht="15.6" thickTop="1" thickBot="1" x14ac:dyDescent="0.35"/>
    <row r="505" spans="1:18" ht="15.6" thickTop="1" thickBot="1" x14ac:dyDescent="0.35">
      <c r="A505" t="s">
        <v>503</v>
      </c>
      <c r="C505" s="21">
        <f>C503+C233</f>
        <v>100</v>
      </c>
      <c r="D505" s="35">
        <f t="shared" ref="D505:R505" si="27">D503+D233</f>
        <v>100</v>
      </c>
      <c r="E505" s="21">
        <f t="shared" si="27"/>
        <v>100</v>
      </c>
      <c r="F505" s="35">
        <f t="shared" si="27"/>
        <v>100</v>
      </c>
      <c r="G505" s="21">
        <f t="shared" si="27"/>
        <v>100</v>
      </c>
      <c r="H505" s="35">
        <f t="shared" si="27"/>
        <v>100</v>
      </c>
      <c r="I505" s="21">
        <f t="shared" si="27"/>
        <v>100</v>
      </c>
      <c r="J505" s="35">
        <f t="shared" si="27"/>
        <v>100</v>
      </c>
      <c r="K505" s="21">
        <f t="shared" si="27"/>
        <v>100</v>
      </c>
      <c r="L505" s="35">
        <f t="shared" si="27"/>
        <v>100</v>
      </c>
      <c r="M505">
        <f t="shared" si="27"/>
        <v>0</v>
      </c>
      <c r="N505" s="21">
        <f t="shared" si="27"/>
        <v>500</v>
      </c>
      <c r="O505" s="35">
        <f t="shared" si="27"/>
        <v>500</v>
      </c>
      <c r="P505">
        <f t="shared" si="27"/>
        <v>0</v>
      </c>
      <c r="Q505" s="21">
        <f t="shared" si="27"/>
        <v>1000</v>
      </c>
      <c r="R505" s="21">
        <f t="shared" si="27"/>
        <v>1000</v>
      </c>
    </row>
    <row r="506" spans="1:18" ht="15" thickTop="1" x14ac:dyDescent="0.3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29F52-8BC6-45B6-8E24-A9CCB52683C5}">
  <dimension ref="A1:E25"/>
  <sheetViews>
    <sheetView workbookViewId="0">
      <selection activeCell="H18" sqref="H18"/>
    </sheetView>
  </sheetViews>
  <sheetFormatPr defaultRowHeight="14.4" x14ac:dyDescent="0.3"/>
  <cols>
    <col min="1" max="1" width="20" customWidth="1"/>
    <col min="2" max="2" width="18.77734375" style="41" customWidth="1"/>
    <col min="5" max="5" width="10" bestFit="1" customWidth="1"/>
  </cols>
  <sheetData>
    <row r="1" spans="1:5" x14ac:dyDescent="0.3">
      <c r="A1" t="s">
        <v>507</v>
      </c>
    </row>
    <row r="3" spans="1:5" x14ac:dyDescent="0.3">
      <c r="A3" t="s">
        <v>513</v>
      </c>
    </row>
    <row r="4" spans="1:5" x14ac:dyDescent="0.3">
      <c r="A4" t="s">
        <v>508</v>
      </c>
      <c r="B4" s="41">
        <v>10005</v>
      </c>
    </row>
    <row r="5" spans="1:5" x14ac:dyDescent="0.3">
      <c r="A5" t="s">
        <v>509</v>
      </c>
      <c r="B5" s="41">
        <v>250</v>
      </c>
    </row>
    <row r="6" spans="1:5" x14ac:dyDescent="0.3">
      <c r="A6" t="s">
        <v>510</v>
      </c>
      <c r="B6" s="41">
        <v>1000</v>
      </c>
    </row>
    <row r="7" spans="1:5" x14ac:dyDescent="0.3">
      <c r="A7" t="s">
        <v>511</v>
      </c>
      <c r="B7" s="41">
        <v>34500</v>
      </c>
    </row>
    <row r="8" spans="1:5" x14ac:dyDescent="0.3">
      <c r="A8" t="s">
        <v>512</v>
      </c>
      <c r="B8" s="41">
        <v>66666</v>
      </c>
    </row>
    <row r="10" spans="1:5" x14ac:dyDescent="0.3">
      <c r="A10" t="s">
        <v>514</v>
      </c>
    </row>
    <row r="11" spans="1:5" x14ac:dyDescent="0.3">
      <c r="A11" t="s">
        <v>515</v>
      </c>
      <c r="B11" s="41">
        <v>1000</v>
      </c>
    </row>
    <row r="12" spans="1:5" x14ac:dyDescent="0.3">
      <c r="A12" t="s">
        <v>516</v>
      </c>
      <c r="B12" s="41">
        <v>10000</v>
      </c>
      <c r="D12" s="54"/>
      <c r="E12" s="54"/>
    </row>
    <row r="13" spans="1:5" x14ac:dyDescent="0.3">
      <c r="A13" t="s">
        <v>509</v>
      </c>
      <c r="B13" s="41">
        <f>B11*2</f>
        <v>2000</v>
      </c>
    </row>
    <row r="14" spans="1:5" x14ac:dyDescent="0.3">
      <c r="A14" t="s">
        <v>510</v>
      </c>
      <c r="B14" s="41">
        <f>B11</f>
        <v>1000</v>
      </c>
    </row>
    <row r="15" spans="1:5" x14ac:dyDescent="0.3">
      <c r="A15" t="s">
        <v>517</v>
      </c>
      <c r="B15" s="41">
        <f>B11</f>
        <v>1000</v>
      </c>
    </row>
    <row r="17" spans="1:2" x14ac:dyDescent="0.3">
      <c r="A17" t="s">
        <v>518</v>
      </c>
    </row>
    <row r="18" spans="1:2" x14ac:dyDescent="0.3">
      <c r="A18" t="s">
        <v>519</v>
      </c>
      <c r="B18" s="41">
        <f>B11*(B4+(2*B5)+B6+B7)</f>
        <v>46005000</v>
      </c>
    </row>
    <row r="19" spans="1:2" x14ac:dyDescent="0.3">
      <c r="A19" t="s">
        <v>516</v>
      </c>
      <c r="B19" s="41">
        <f>B12*B8</f>
        <v>666660000</v>
      </c>
    </row>
    <row r="21" spans="1:2" x14ac:dyDescent="0.3">
      <c r="A21" t="s">
        <v>520</v>
      </c>
      <c r="B21" s="41">
        <f>SUM(B18:B19)</f>
        <v>712665000</v>
      </c>
    </row>
    <row r="23" spans="1:2" x14ac:dyDescent="0.3">
      <c r="A23" t="s">
        <v>530</v>
      </c>
      <c r="B23" s="55">
        <v>2444985675</v>
      </c>
    </row>
    <row r="25" spans="1:2" x14ac:dyDescent="0.3">
      <c r="A25" t="s">
        <v>531</v>
      </c>
      <c r="B25" s="41">
        <f>B23-B21</f>
        <v>1732320675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First Conversion</vt:lpstr>
      <vt:lpstr>Second Conversion</vt:lpstr>
      <vt:lpstr>Final Conversion</vt:lpstr>
      <vt:lpstr>P&amp;L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Myles Derieg</dc:creator>
  <cp:lastModifiedBy>Myles Derieg</cp:lastModifiedBy>
  <dcterms:created xsi:type="dcterms:W3CDTF">2020-10-21T11:51:42Z</dcterms:created>
  <dcterms:modified xsi:type="dcterms:W3CDTF">2020-11-09T16:27:14Z</dcterms:modified>
</cp:coreProperties>
</file>